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6608" windowHeight="9432" tabRatio="960" activeTab="3"/>
  </bookViews>
  <sheets>
    <sheet name="Приложение 1" sheetId="9" r:id="rId1"/>
    <sheet name="Приложение 2" sheetId="10" r:id="rId2"/>
    <sheet name="Приложение 3" sheetId="3" r:id="rId3"/>
    <sheet name="Приложение 4" sheetId="2" r:id="rId4"/>
    <sheet name="Приложение 5" sheetId="4" r:id="rId5"/>
    <sheet name="Приложение 6" sheetId="5" r:id="rId6"/>
    <sheet name="Приложение 7" sheetId="12" r:id="rId7"/>
    <sheet name="Приложение 8" sheetId="13" r:id="rId8"/>
    <sheet name="Приложение 9" sheetId="14" r:id="rId9"/>
    <sheet name="Приложение 10" sheetId="16" r:id="rId10"/>
  </sheets>
  <externalReferences>
    <externalReference r:id="rId11"/>
  </externalReferences>
  <definedNames>
    <definedName name="_xlnm._FilterDatabase" localSheetId="2" hidden="1">'Приложение 3'!$A$6:$L$172</definedName>
    <definedName name="_xlnm._FilterDatabase" localSheetId="3" hidden="1">'Приложение 4'!$A$6:$O$171</definedName>
    <definedName name="_xlnm._FilterDatabase" localSheetId="4" hidden="1">'Приложение 5'!$A$6:$L$179</definedName>
    <definedName name="_xlnm._FilterDatabase" localSheetId="5" hidden="1">'Приложение 6'!$A$6:$K$30</definedName>
    <definedName name="_xlnm.Print_Titles" localSheetId="7">'Приложение 8'!$11:$11</definedName>
    <definedName name="_xlnm.Print_Area" localSheetId="1">'Приложение 2'!$A$1:$E$29</definedName>
    <definedName name="_xlnm.Print_Area" localSheetId="6">'Приложение 7'!$A$1:$D$14</definedName>
    <definedName name="_xlnm.Print_Area" localSheetId="7">'Приложение 8'!$A$1:$E$44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5" i="3"/>
  <c r="K171" i="2"/>
  <c r="J171"/>
  <c r="K128" i="4" s="1"/>
  <c r="K127" s="1"/>
  <c r="K126" s="1"/>
  <c r="K125" s="1"/>
  <c r="K124" s="1"/>
  <c r="I171" i="2"/>
  <c r="J128" i="4" s="1"/>
  <c r="J127" s="1"/>
  <c r="J126" s="1"/>
  <c r="J125" s="1"/>
  <c r="J124" s="1"/>
  <c r="K164" i="2"/>
  <c r="J164"/>
  <c r="I164"/>
  <c r="J163"/>
  <c r="K156"/>
  <c r="J156"/>
  <c r="I156"/>
  <c r="K147"/>
  <c r="J147"/>
  <c r="I147"/>
  <c r="K137"/>
  <c r="J137"/>
  <c r="I137"/>
  <c r="K131"/>
  <c r="J131"/>
  <c r="I131"/>
  <c r="K125"/>
  <c r="J125"/>
  <c r="I125"/>
  <c r="K119"/>
  <c r="J119"/>
  <c r="I119"/>
  <c r="K113"/>
  <c r="J113"/>
  <c r="I113"/>
  <c r="K112"/>
  <c r="J112"/>
  <c r="I112"/>
  <c r="K103"/>
  <c r="J103"/>
  <c r="I103"/>
  <c r="K94"/>
  <c r="J94"/>
  <c r="I94"/>
  <c r="K91"/>
  <c r="J91"/>
  <c r="I91"/>
  <c r="K90"/>
  <c r="J90"/>
  <c r="I90"/>
  <c r="K82"/>
  <c r="J82"/>
  <c r="I82"/>
  <c r="K74"/>
  <c r="J74"/>
  <c r="I74"/>
  <c r="K68"/>
  <c r="J68"/>
  <c r="I68"/>
  <c r="K64"/>
  <c r="J64"/>
  <c r="I64"/>
  <c r="K60"/>
  <c r="J60"/>
  <c r="I60"/>
  <c r="K53"/>
  <c r="J53"/>
  <c r="I53"/>
  <c r="K47"/>
  <c r="J47"/>
  <c r="I47"/>
  <c r="K40"/>
  <c r="J40"/>
  <c r="I40"/>
  <c r="K37"/>
  <c r="J37"/>
  <c r="I37"/>
  <c r="K36"/>
  <c r="J36"/>
  <c r="I36"/>
  <c r="K31"/>
  <c r="J31"/>
  <c r="I31"/>
  <c r="K30"/>
  <c r="J30"/>
  <c r="I30"/>
  <c r="K26"/>
  <c r="J26"/>
  <c r="I26"/>
  <c r="K25"/>
  <c r="J25"/>
  <c r="I25"/>
  <c r="J24"/>
  <c r="I24"/>
  <c r="K21"/>
  <c r="J21"/>
  <c r="I21"/>
  <c r="K20"/>
  <c r="J20"/>
  <c r="I20"/>
  <c r="K16"/>
  <c r="J16"/>
  <c r="I16"/>
  <c r="K15"/>
  <c r="J15"/>
  <c r="I15"/>
  <c r="K86" i="4"/>
  <c r="K85" s="1"/>
  <c r="K84" s="1"/>
  <c r="K83" s="1"/>
  <c r="K82" s="1"/>
  <c r="K81" s="1"/>
  <c r="K80" s="1"/>
  <c r="L128"/>
  <c r="L127" s="1"/>
  <c r="L126" s="1"/>
  <c r="L125" s="1"/>
  <c r="L124" s="1"/>
  <c r="L167"/>
  <c r="L166" s="1"/>
  <c r="L165" s="1"/>
  <c r="L164" s="1"/>
  <c r="L163" s="1"/>
  <c r="K167"/>
  <c r="K166" s="1"/>
  <c r="K165" s="1"/>
  <c r="K164" s="1"/>
  <c r="K163" s="1"/>
  <c r="J166"/>
  <c r="J165" s="1"/>
  <c r="J164" s="1"/>
  <c r="J163" s="1"/>
  <c r="A34"/>
  <c r="D14" i="12"/>
  <c r="C14"/>
  <c r="B14"/>
  <c r="I19" i="14"/>
  <c r="I16" s="1"/>
  <c r="J19"/>
  <c r="E44" i="13"/>
  <c r="D44"/>
  <c r="C44"/>
  <c r="E40"/>
  <c r="E39" s="1"/>
  <c r="D40"/>
  <c r="D39" s="1"/>
  <c r="C40"/>
  <c r="C39"/>
  <c r="E27"/>
  <c r="H19" i="14" s="1"/>
  <c r="D27" i="13"/>
  <c r="G19" i="14" s="1"/>
  <c r="G16" s="1"/>
  <c r="C27" i="13"/>
  <c r="F19" i="14" s="1"/>
  <c r="F16" s="1"/>
  <c r="E25" i="13"/>
  <c r="D25"/>
  <c r="C25"/>
  <c r="C24" s="1"/>
  <c r="C23" s="1"/>
  <c r="E21"/>
  <c r="D21"/>
  <c r="C21"/>
  <c r="E19"/>
  <c r="E18" s="1"/>
  <c r="D19"/>
  <c r="C19"/>
  <c r="C43" s="1"/>
  <c r="C18"/>
  <c r="E16"/>
  <c r="D16"/>
  <c r="C16"/>
  <c r="E14"/>
  <c r="E13" s="1"/>
  <c r="D14"/>
  <c r="C14"/>
  <c r="D13"/>
  <c r="I12" i="14"/>
  <c r="G12"/>
  <c r="F12"/>
  <c r="C13" i="13" l="1"/>
  <c r="D43"/>
  <c r="E43"/>
  <c r="D24"/>
  <c r="D23" s="1"/>
  <c r="E24"/>
  <c r="E23" s="1"/>
  <c r="D18"/>
  <c r="G20" i="14"/>
  <c r="I20"/>
  <c r="F20"/>
  <c r="L25" i="3" l="1"/>
  <c r="K24" i="2" s="1"/>
  <c r="C14" i="10" l="1"/>
  <c r="K156" i="3" l="1"/>
  <c r="L156"/>
  <c r="J156"/>
  <c r="J171"/>
  <c r="I170" i="2" s="1"/>
  <c r="L171" i="3"/>
  <c r="K170" i="2" s="1"/>
  <c r="K171" i="3"/>
  <c r="L164"/>
  <c r="K163"/>
  <c r="J164"/>
  <c r="L147"/>
  <c r="K147"/>
  <c r="J147"/>
  <c r="L137"/>
  <c r="K137"/>
  <c r="J137"/>
  <c r="I136" i="2" s="1"/>
  <c r="J136" i="4" s="1"/>
  <c r="J135" s="1"/>
  <c r="J134" s="1"/>
  <c r="J133" s="1"/>
  <c r="J132" s="1"/>
  <c r="J131" s="1"/>
  <c r="J130" s="1"/>
  <c r="J129" s="1"/>
  <c r="L131" i="3"/>
  <c r="K131"/>
  <c r="J131"/>
  <c r="L125"/>
  <c r="K125"/>
  <c r="J125"/>
  <c r="L119"/>
  <c r="K119"/>
  <c r="J119"/>
  <c r="K112"/>
  <c r="J111" i="2" s="1"/>
  <c r="K102" i="4" s="1"/>
  <c r="K101" s="1"/>
  <c r="K100" s="1"/>
  <c r="K99" s="1"/>
  <c r="K98" s="1"/>
  <c r="K97" s="1"/>
  <c r="K96" s="1"/>
  <c r="L103" i="3"/>
  <c r="K103"/>
  <c r="J103"/>
  <c r="L94"/>
  <c r="K94"/>
  <c r="J94"/>
  <c r="J90"/>
  <c r="L82"/>
  <c r="K82"/>
  <c r="J82"/>
  <c r="L74"/>
  <c r="K74"/>
  <c r="J74"/>
  <c r="L68"/>
  <c r="K67" i="2" s="1"/>
  <c r="L168" i="4" s="1"/>
  <c r="K68" i="3"/>
  <c r="J68"/>
  <c r="I67" i="2" s="1"/>
  <c r="J168" i="4" s="1"/>
  <c r="L64" i="3"/>
  <c r="K64"/>
  <c r="J64"/>
  <c r="L60"/>
  <c r="K60"/>
  <c r="J60"/>
  <c r="L53"/>
  <c r="K53"/>
  <c r="J53"/>
  <c r="L47"/>
  <c r="K47"/>
  <c r="J47"/>
  <c r="L40"/>
  <c r="K40"/>
  <c r="J40"/>
  <c r="K30"/>
  <c r="J30"/>
  <c r="K15"/>
  <c r="J14" i="2" s="1"/>
  <c r="K15" i="4" s="1"/>
  <c r="K14" s="1"/>
  <c r="K13" s="1"/>
  <c r="K12" s="1"/>
  <c r="K10" s="1"/>
  <c r="J39" i="3" l="1"/>
  <c r="I38" i="2" s="1"/>
  <c r="I39"/>
  <c r="J44" i="4" s="1"/>
  <c r="J43" s="1"/>
  <c r="J42" s="1"/>
  <c r="J41" s="1"/>
  <c r="J40" s="1"/>
  <c r="L73" i="3"/>
  <c r="K73" i="2"/>
  <c r="L143" i="4" s="1"/>
  <c r="L142" s="1"/>
  <c r="L141" s="1"/>
  <c r="L140" s="1"/>
  <c r="L139" s="1"/>
  <c r="J118" i="3"/>
  <c r="I118" i="2"/>
  <c r="J109" i="4" s="1"/>
  <c r="J108" s="1"/>
  <c r="J107" s="1"/>
  <c r="J106" s="1"/>
  <c r="J105" s="1"/>
  <c r="J104" s="1"/>
  <c r="J103" s="1"/>
  <c r="L130" i="3"/>
  <c r="K130" i="2"/>
  <c r="L123" i="4" s="1"/>
  <c r="L122" s="1"/>
  <c r="L121" s="1"/>
  <c r="L120" s="1"/>
  <c r="L119" s="1"/>
  <c r="L118" s="1"/>
  <c r="L117" s="1"/>
  <c r="L39" i="3"/>
  <c r="K38" i="2" s="1"/>
  <c r="K39"/>
  <c r="L44" i="4" s="1"/>
  <c r="L43" s="1"/>
  <c r="L42" s="1"/>
  <c r="L41" s="1"/>
  <c r="L40" s="1"/>
  <c r="J73" i="3"/>
  <c r="I73" i="2"/>
  <c r="J143" i="4" s="1"/>
  <c r="J142" s="1"/>
  <c r="J141" s="1"/>
  <c r="J140" s="1"/>
  <c r="J139" s="1"/>
  <c r="K81" i="3"/>
  <c r="J81" i="2"/>
  <c r="K156" i="4" s="1"/>
  <c r="K155" s="1"/>
  <c r="K154" s="1"/>
  <c r="K153" s="1"/>
  <c r="K152" s="1"/>
  <c r="K151" s="1"/>
  <c r="K93" i="3"/>
  <c r="J92" i="2" s="1"/>
  <c r="J93"/>
  <c r="K179" i="4" s="1"/>
  <c r="K178" s="1"/>
  <c r="K177" s="1"/>
  <c r="K176" s="1"/>
  <c r="K175" s="1"/>
  <c r="L118" i="3"/>
  <c r="K118" i="2"/>
  <c r="L109" i="4" s="1"/>
  <c r="L108" s="1"/>
  <c r="L107" s="1"/>
  <c r="L106" s="1"/>
  <c r="L105" s="1"/>
  <c r="L104" s="1"/>
  <c r="L103" s="1"/>
  <c r="K124" i="3"/>
  <c r="J124" i="2"/>
  <c r="K116" i="4" s="1"/>
  <c r="K115" s="1"/>
  <c r="K114" s="1"/>
  <c r="K113" s="1"/>
  <c r="K112" s="1"/>
  <c r="K111" s="1"/>
  <c r="K110" s="1"/>
  <c r="K39" i="3"/>
  <c r="J38" i="2" s="1"/>
  <c r="J39"/>
  <c r="K44" i="4" s="1"/>
  <c r="K43" s="1"/>
  <c r="K42" s="1"/>
  <c r="K41" s="1"/>
  <c r="K40" s="1"/>
  <c r="J81" i="3"/>
  <c r="I81" i="2"/>
  <c r="J156" i="4" s="1"/>
  <c r="J155" s="1"/>
  <c r="J154" s="1"/>
  <c r="J153" s="1"/>
  <c r="J152" s="1"/>
  <c r="J151" s="1"/>
  <c r="K118" i="3"/>
  <c r="J118" i="2"/>
  <c r="K109" i="4" s="1"/>
  <c r="K108" s="1"/>
  <c r="K107" s="1"/>
  <c r="K106" s="1"/>
  <c r="K105" s="1"/>
  <c r="K104" s="1"/>
  <c r="K103" s="1"/>
  <c r="L124" i="3"/>
  <c r="K124" i="2"/>
  <c r="L116" i="4" s="1"/>
  <c r="L115" s="1"/>
  <c r="L114" s="1"/>
  <c r="L113" s="1"/>
  <c r="L112" s="1"/>
  <c r="L111" s="1"/>
  <c r="L110" s="1"/>
  <c r="K29" i="3"/>
  <c r="J29" i="2"/>
  <c r="K32" i="4" s="1"/>
  <c r="K31" s="1"/>
  <c r="K30" s="1"/>
  <c r="K29" s="1"/>
  <c r="K28" s="1"/>
  <c r="K27" s="1"/>
  <c r="K73" i="3"/>
  <c r="J73" i="2"/>
  <c r="K143" i="4" s="1"/>
  <c r="K142" s="1"/>
  <c r="K141" s="1"/>
  <c r="K140" s="1"/>
  <c r="K139" s="1"/>
  <c r="L81" i="3"/>
  <c r="K81" i="2"/>
  <c r="L156" i="4" s="1"/>
  <c r="L155" s="1"/>
  <c r="L154" s="1"/>
  <c r="L153" s="1"/>
  <c r="L152" s="1"/>
  <c r="L151" s="1"/>
  <c r="L93" i="3"/>
  <c r="K92" i="2" s="1"/>
  <c r="K93"/>
  <c r="L179" i="4" s="1"/>
  <c r="L178" s="1"/>
  <c r="L177" s="1"/>
  <c r="L176" s="1"/>
  <c r="L175" s="1"/>
  <c r="J124" i="3"/>
  <c r="I124" i="2"/>
  <c r="J116" i="4" s="1"/>
  <c r="J115" s="1"/>
  <c r="J114" s="1"/>
  <c r="J113" s="1"/>
  <c r="J112" s="1"/>
  <c r="J111" s="1"/>
  <c r="J110" s="1"/>
  <c r="K130" i="3"/>
  <c r="J130" i="2"/>
  <c r="K123" i="4" s="1"/>
  <c r="K122" s="1"/>
  <c r="K121" s="1"/>
  <c r="K120" s="1"/>
  <c r="K119" s="1"/>
  <c r="K118" s="1"/>
  <c r="K117" s="1"/>
  <c r="J89" i="3"/>
  <c r="I88" i="2" s="1"/>
  <c r="I89"/>
  <c r="J174" i="4" s="1"/>
  <c r="J173" s="1"/>
  <c r="J172" s="1"/>
  <c r="J171" s="1"/>
  <c r="J170" s="1"/>
  <c r="L63" i="3"/>
  <c r="K63" i="2"/>
  <c r="L162" i="4" s="1"/>
  <c r="L161" s="1"/>
  <c r="L160" s="1"/>
  <c r="L159" s="1"/>
  <c r="L158" s="1"/>
  <c r="L157" s="1"/>
  <c r="K63" i="3"/>
  <c r="J63" i="2"/>
  <c r="K162" i="4" s="1"/>
  <c r="K161" s="1"/>
  <c r="K160" s="1"/>
  <c r="K159" s="1"/>
  <c r="K158" s="1"/>
  <c r="K157" s="1"/>
  <c r="L59" i="3"/>
  <c r="K59" i="2"/>
  <c r="L150" i="4" s="1"/>
  <c r="L149" s="1"/>
  <c r="L148" s="1"/>
  <c r="L147" s="1"/>
  <c r="L146" s="1"/>
  <c r="L145" s="1"/>
  <c r="L144" s="1"/>
  <c r="K59" i="3"/>
  <c r="J59" i="2"/>
  <c r="K150" i="4" s="1"/>
  <c r="K149" s="1"/>
  <c r="K148" s="1"/>
  <c r="K147" s="1"/>
  <c r="K146" s="1"/>
  <c r="K145" s="1"/>
  <c r="K144" s="1"/>
  <c r="L52" i="3"/>
  <c r="K52" i="2"/>
  <c r="L94" i="4" s="1"/>
  <c r="L93" s="1"/>
  <c r="L92" s="1"/>
  <c r="L91" s="1"/>
  <c r="L90" s="1"/>
  <c r="L89" s="1"/>
  <c r="L88" s="1"/>
  <c r="L87" s="1"/>
  <c r="K52" i="3"/>
  <c r="J52" i="2"/>
  <c r="K94" i="4" s="1"/>
  <c r="K93" s="1"/>
  <c r="K92" s="1"/>
  <c r="K91" s="1"/>
  <c r="K90" s="1"/>
  <c r="K89" s="1"/>
  <c r="K88" s="1"/>
  <c r="K87" s="1"/>
  <c r="L46" i="3"/>
  <c r="K46" i="2"/>
  <c r="L79" i="4" s="1"/>
  <c r="L78" s="1"/>
  <c r="L77" s="1"/>
  <c r="L76" s="1"/>
  <c r="L75" s="1"/>
  <c r="L74" s="1"/>
  <c r="L73" s="1"/>
  <c r="L72" s="1"/>
  <c r="K46" i="3"/>
  <c r="J46" i="2"/>
  <c r="K79" i="4" s="1"/>
  <c r="K78" s="1"/>
  <c r="K77" s="1"/>
  <c r="K76" s="1"/>
  <c r="K75" s="1"/>
  <c r="K74" s="1"/>
  <c r="K73" s="1"/>
  <c r="K72" s="1"/>
  <c r="K71" s="1"/>
  <c r="K67" i="3"/>
  <c r="J67" i="2"/>
  <c r="K168" i="4" s="1"/>
  <c r="J130" i="3"/>
  <c r="I130" i="2"/>
  <c r="J123" i="4" s="1"/>
  <c r="J122" s="1"/>
  <c r="J121" s="1"/>
  <c r="J120" s="1"/>
  <c r="J119" s="1"/>
  <c r="J118" s="1"/>
  <c r="J117" s="1"/>
  <c r="J29" i="3"/>
  <c r="I29" i="2"/>
  <c r="J32" i="4" s="1"/>
  <c r="J31" s="1"/>
  <c r="J30" s="1"/>
  <c r="J29" s="1"/>
  <c r="J28" s="1"/>
  <c r="J27" s="1"/>
  <c r="L102" i="3"/>
  <c r="K102" i="2"/>
  <c r="L60" i="4" s="1"/>
  <c r="L59" s="1"/>
  <c r="L58" s="1"/>
  <c r="L57" s="1"/>
  <c r="L56" s="1"/>
  <c r="L55" s="1"/>
  <c r="L54" s="1"/>
  <c r="L53" s="1"/>
  <c r="L52" s="1"/>
  <c r="K102" i="3"/>
  <c r="J102" i="2"/>
  <c r="K60" i="4" s="1"/>
  <c r="K59" s="1"/>
  <c r="K58" s="1"/>
  <c r="K57" s="1"/>
  <c r="K56" s="1"/>
  <c r="K55" s="1"/>
  <c r="K54" s="1"/>
  <c r="K53" s="1"/>
  <c r="K52" s="1"/>
  <c r="J46" i="3"/>
  <c r="I46" i="2"/>
  <c r="J79" i="4" s="1"/>
  <c r="J78" s="1"/>
  <c r="J77" s="1"/>
  <c r="J76" s="1"/>
  <c r="J75" s="1"/>
  <c r="J74" s="1"/>
  <c r="J73" s="1"/>
  <c r="J72" s="1"/>
  <c r="J52" i="3"/>
  <c r="I52" i="2"/>
  <c r="J94" i="4" s="1"/>
  <c r="J93" s="1"/>
  <c r="J92" s="1"/>
  <c r="J91" s="1"/>
  <c r="J90" s="1"/>
  <c r="J89" s="1"/>
  <c r="J88" s="1"/>
  <c r="J87" s="1"/>
  <c r="J59" i="3"/>
  <c r="I59" i="2"/>
  <c r="J150" i="4" s="1"/>
  <c r="J149" s="1"/>
  <c r="J148" s="1"/>
  <c r="J147" s="1"/>
  <c r="J146" s="1"/>
  <c r="J145" s="1"/>
  <c r="J63" i="3"/>
  <c r="I63" i="2"/>
  <c r="J162" i="4" s="1"/>
  <c r="J161" s="1"/>
  <c r="J160" s="1"/>
  <c r="J159" s="1"/>
  <c r="J158" s="1"/>
  <c r="J157" s="1"/>
  <c r="J144" s="1"/>
  <c r="J93" i="3"/>
  <c r="I92" i="2" s="1"/>
  <c r="I93"/>
  <c r="J179" i="4" s="1"/>
  <c r="J178" s="1"/>
  <c r="J177" s="1"/>
  <c r="J176" s="1"/>
  <c r="J175" s="1"/>
  <c r="J102" i="3"/>
  <c r="I102" i="2"/>
  <c r="J60" i="4" s="1"/>
  <c r="J59" s="1"/>
  <c r="J58" s="1"/>
  <c r="J57" s="1"/>
  <c r="J56" s="1"/>
  <c r="J55" s="1"/>
  <c r="J54" s="1"/>
  <c r="J53" s="1"/>
  <c r="J52" s="1"/>
  <c r="L136" i="3"/>
  <c r="K136" i="2"/>
  <c r="L136" i="4" s="1"/>
  <c r="L135" s="1"/>
  <c r="L134" s="1"/>
  <c r="L133" s="1"/>
  <c r="L132" s="1"/>
  <c r="L131" s="1"/>
  <c r="L130" s="1"/>
  <c r="L129" s="1"/>
  <c r="K136" i="3"/>
  <c r="J136" i="2"/>
  <c r="K136" i="4" s="1"/>
  <c r="K135" s="1"/>
  <c r="K134" s="1"/>
  <c r="K133" s="1"/>
  <c r="K132" s="1"/>
  <c r="K131" s="1"/>
  <c r="K130" s="1"/>
  <c r="K129" s="1"/>
  <c r="K95" s="1"/>
  <c r="L146" i="3"/>
  <c r="K146" i="2"/>
  <c r="L70" i="4" s="1"/>
  <c r="L69" s="1"/>
  <c r="L68" s="1"/>
  <c r="L67" s="1"/>
  <c r="L66" s="1"/>
  <c r="L65" s="1"/>
  <c r="L64" s="1"/>
  <c r="L63" s="1"/>
  <c r="L62" s="1"/>
  <c r="L61" s="1"/>
  <c r="K146" i="3"/>
  <c r="J146" i="2"/>
  <c r="K70" i="4" s="1"/>
  <c r="K69" s="1"/>
  <c r="K68" s="1"/>
  <c r="K67" s="1"/>
  <c r="K66" s="1"/>
  <c r="K65" s="1"/>
  <c r="K64" s="1"/>
  <c r="K63" s="1"/>
  <c r="K62" s="1"/>
  <c r="K61" s="1"/>
  <c r="J146" i="3"/>
  <c r="I145" i="2" s="1"/>
  <c r="I146"/>
  <c r="J70" i="4" s="1"/>
  <c r="J69" s="1"/>
  <c r="J68" s="1"/>
  <c r="J67" s="1"/>
  <c r="J66" s="1"/>
  <c r="J65" s="1"/>
  <c r="J64" s="1"/>
  <c r="J63" s="1"/>
  <c r="J62" s="1"/>
  <c r="J61" s="1"/>
  <c r="L155" i="3"/>
  <c r="K154" i="2" s="1"/>
  <c r="K155"/>
  <c r="L51" i="4" s="1"/>
  <c r="L50" s="1"/>
  <c r="L49" s="1"/>
  <c r="L48" s="1"/>
  <c r="L47" s="1"/>
  <c r="L46" s="1"/>
  <c r="L45" s="1"/>
  <c r="K155" i="3"/>
  <c r="J154" i="2" s="1"/>
  <c r="J155"/>
  <c r="K51" i="4" s="1"/>
  <c r="K50" s="1"/>
  <c r="K49" s="1"/>
  <c r="K48" s="1"/>
  <c r="K47" s="1"/>
  <c r="K46" s="1"/>
  <c r="K45" s="1"/>
  <c r="J155" i="3"/>
  <c r="I154" i="2" s="1"/>
  <c r="I155"/>
  <c r="J51" i="4" s="1"/>
  <c r="J50" s="1"/>
  <c r="J49" s="1"/>
  <c r="J48" s="1"/>
  <c r="J47" s="1"/>
  <c r="J46" s="1"/>
  <c r="J45" s="1"/>
  <c r="L163" i="3"/>
  <c r="K163" i="2"/>
  <c r="L86" i="4" s="1"/>
  <c r="L85" s="1"/>
  <c r="L84" s="1"/>
  <c r="L83" s="1"/>
  <c r="L82" s="1"/>
  <c r="L81" s="1"/>
  <c r="L80" s="1"/>
  <c r="K169" i="3"/>
  <c r="J170" i="2"/>
  <c r="K162" i="3"/>
  <c r="J162" i="2"/>
  <c r="J163" i="3"/>
  <c r="I163" i="2"/>
  <c r="J86" i="4" s="1"/>
  <c r="J85" s="1"/>
  <c r="J84" s="1"/>
  <c r="J83" s="1"/>
  <c r="J82" s="1"/>
  <c r="J81" s="1"/>
  <c r="J80" s="1"/>
  <c r="J71" s="1"/>
  <c r="J67" i="3"/>
  <c r="I66" i="2" s="1"/>
  <c r="L67" i="3"/>
  <c r="K66" i="2" s="1"/>
  <c r="J136" i="3"/>
  <c r="J145"/>
  <c r="I144" i="2" s="1"/>
  <c r="J170" i="3"/>
  <c r="I169" i="2" s="1"/>
  <c r="K154" i="3"/>
  <c r="J153" i="2" s="1"/>
  <c r="L154" i="3"/>
  <c r="K153" i="2" s="1"/>
  <c r="J154" i="3"/>
  <c r="I153" i="2" s="1"/>
  <c r="K170" i="3"/>
  <c r="J169" i="2" s="1"/>
  <c r="J112" i="3"/>
  <c r="I111" i="2" s="1"/>
  <c r="J102" i="4" s="1"/>
  <c r="J101" s="1"/>
  <c r="J100" s="1"/>
  <c r="J99" s="1"/>
  <c r="J98" s="1"/>
  <c r="J97" s="1"/>
  <c r="J96" s="1"/>
  <c r="J95" s="1"/>
  <c r="L36" i="3"/>
  <c r="K35" i="2" s="1"/>
  <c r="L39" i="4" s="1"/>
  <c r="L38" s="1"/>
  <c r="L37" s="1"/>
  <c r="L36" s="1"/>
  <c r="L35" s="1"/>
  <c r="L34" s="1"/>
  <c r="L33" s="1"/>
  <c r="L24" i="3"/>
  <c r="K23" i="2" s="1"/>
  <c r="L26" i="4" s="1"/>
  <c r="L25" s="1"/>
  <c r="L24" s="1"/>
  <c r="L23" s="1"/>
  <c r="L22" s="1"/>
  <c r="K20" i="3"/>
  <c r="J19" i="2" s="1"/>
  <c r="K21" i="4" s="1"/>
  <c r="K36" i="3"/>
  <c r="J35" i="2" s="1"/>
  <c r="K39" i="4" s="1"/>
  <c r="K38" s="1"/>
  <c r="K37" s="1"/>
  <c r="K36" s="1"/>
  <c r="K35" s="1"/>
  <c r="K34" s="1"/>
  <c r="K33" s="1"/>
  <c r="L90" i="3"/>
  <c r="K89" i="2" s="1"/>
  <c r="L174" i="4" s="1"/>
  <c r="L173" s="1"/>
  <c r="L172" s="1"/>
  <c r="L171" s="1"/>
  <c r="L170" s="1"/>
  <c r="J169" i="3"/>
  <c r="I168" i="2" s="1"/>
  <c r="L169" i="3"/>
  <c r="K168" i="2" s="1"/>
  <c r="L170" i="3"/>
  <c r="K169" i="2" s="1"/>
  <c r="J15" i="3"/>
  <c r="I14" i="2" s="1"/>
  <c r="J15" i="4" s="1"/>
  <c r="J14" s="1"/>
  <c r="J13" s="1"/>
  <c r="J12" s="1"/>
  <c r="J10" s="1"/>
  <c r="K24" i="3"/>
  <c r="J23" i="2" s="1"/>
  <c r="K26" i="4" s="1"/>
  <c r="K25" s="1"/>
  <c r="K24" s="1"/>
  <c r="K23" s="1"/>
  <c r="K22" s="1"/>
  <c r="L20" i="3"/>
  <c r="K19" i="2" s="1"/>
  <c r="L21" i="4" s="1"/>
  <c r="J20" i="3"/>
  <c r="I19" i="2" s="1"/>
  <c r="J21" i="4" s="1"/>
  <c r="J20" s="1"/>
  <c r="J19" s="1"/>
  <c r="J18" s="1"/>
  <c r="J17" s="1"/>
  <c r="J24" i="3"/>
  <c r="I23" i="2" s="1"/>
  <c r="J26" i="4" s="1"/>
  <c r="J25" s="1"/>
  <c r="J24" s="1"/>
  <c r="J23" s="1"/>
  <c r="J22" s="1"/>
  <c r="L30" i="3"/>
  <c r="K29" i="2" s="1"/>
  <c r="L32" i="4" s="1"/>
  <c r="L31" s="1"/>
  <c r="L30" s="1"/>
  <c r="L29" s="1"/>
  <c r="L28" s="1"/>
  <c r="L27" s="1"/>
  <c r="L112" i="3"/>
  <c r="K111" i="2" s="1"/>
  <c r="L102" i="4" s="1"/>
  <c r="L101" s="1"/>
  <c r="L100" s="1"/>
  <c r="L99" s="1"/>
  <c r="L98" s="1"/>
  <c r="L97" s="1"/>
  <c r="L96" s="1"/>
  <c r="K14" i="3"/>
  <c r="J13" i="2" s="1"/>
  <c r="K13" i="3"/>
  <c r="J12" i="2" s="1"/>
  <c r="K110" i="3"/>
  <c r="J109" i="2" s="1"/>
  <c r="K111" i="3"/>
  <c r="J110" i="2" s="1"/>
  <c r="J88" i="3"/>
  <c r="I87" i="2" s="1"/>
  <c r="J36" i="3"/>
  <c r="I35" i="2" s="1"/>
  <c r="J39" i="4" s="1"/>
  <c r="L15" i="3"/>
  <c r="K14" i="2" s="1"/>
  <c r="L15" i="4" s="1"/>
  <c r="L14" s="1"/>
  <c r="L13" s="1"/>
  <c r="L12" s="1"/>
  <c r="L10" s="1"/>
  <c r="K90" i="3"/>
  <c r="J89" i="2" s="1"/>
  <c r="K174" i="4" s="1"/>
  <c r="K173" s="1"/>
  <c r="K172" s="1"/>
  <c r="K171" s="1"/>
  <c r="K170" s="1"/>
  <c r="D28" i="10"/>
  <c r="E28"/>
  <c r="C28"/>
  <c r="D26"/>
  <c r="E26"/>
  <c r="C26"/>
  <c r="D23"/>
  <c r="E23"/>
  <c r="C23"/>
  <c r="D21"/>
  <c r="E21"/>
  <c r="C21"/>
  <c r="C16"/>
  <c r="E16"/>
  <c r="D16"/>
  <c r="D14"/>
  <c r="E14"/>
  <c r="E18"/>
  <c r="D18"/>
  <c r="C18"/>
  <c r="J169" i="4" l="1"/>
  <c r="J138" s="1"/>
  <c r="J137" s="1"/>
  <c r="L169"/>
  <c r="L138" s="1"/>
  <c r="L137" s="1"/>
  <c r="L123" i="3"/>
  <c r="K123" i="2"/>
  <c r="J80" i="3"/>
  <c r="I80" i="2"/>
  <c r="J72" i="3"/>
  <c r="I72" i="2"/>
  <c r="L129" i="3"/>
  <c r="K129" i="2"/>
  <c r="L71" i="4"/>
  <c r="K138"/>
  <c r="K137" s="1"/>
  <c r="C25" i="10"/>
  <c r="K129" i="3"/>
  <c r="J129" i="2"/>
  <c r="K72" i="3"/>
  <c r="J72" i="2"/>
  <c r="K123" i="3"/>
  <c r="J123" i="2"/>
  <c r="L72" i="3"/>
  <c r="K72" i="2"/>
  <c r="K169" i="4"/>
  <c r="J123" i="3"/>
  <c r="I123" i="2"/>
  <c r="L80" i="3"/>
  <c r="K80" i="2"/>
  <c r="K28" i="3"/>
  <c r="J27" i="2" s="1"/>
  <c r="J28"/>
  <c r="K117" i="3"/>
  <c r="J117" i="2"/>
  <c r="L117" i="3"/>
  <c r="K117" i="2"/>
  <c r="K80" i="3"/>
  <c r="J80" i="2"/>
  <c r="J117" i="3"/>
  <c r="I117" i="2"/>
  <c r="L62" i="3"/>
  <c r="K61" i="2" s="1"/>
  <c r="K62"/>
  <c r="K62" i="3"/>
  <c r="J61" i="2" s="1"/>
  <c r="J62"/>
  <c r="L58" i="3"/>
  <c r="K57" i="2" s="1"/>
  <c r="K58"/>
  <c r="K58" i="3"/>
  <c r="J57" i="2" s="1"/>
  <c r="J58"/>
  <c r="L51" i="3"/>
  <c r="K51" i="2"/>
  <c r="K51" i="3"/>
  <c r="J51" i="2"/>
  <c r="L45" i="3"/>
  <c r="K45" i="2"/>
  <c r="K45" i="3"/>
  <c r="J45" i="2"/>
  <c r="K66" i="3"/>
  <c r="J66" i="2"/>
  <c r="L20" i="4"/>
  <c r="L19" s="1"/>
  <c r="L18" s="1"/>
  <c r="L17" s="1"/>
  <c r="L16" s="1"/>
  <c r="L9"/>
  <c r="L8" s="1"/>
  <c r="K20"/>
  <c r="K19" s="1"/>
  <c r="K18" s="1"/>
  <c r="K17" s="1"/>
  <c r="K16" s="1"/>
  <c r="K9"/>
  <c r="K8" s="1"/>
  <c r="J129" i="3"/>
  <c r="I129" i="2"/>
  <c r="J28" i="3"/>
  <c r="I27" i="2" s="1"/>
  <c r="I28"/>
  <c r="L101" i="3"/>
  <c r="K101" i="2"/>
  <c r="K101" i="3"/>
  <c r="J101" i="2"/>
  <c r="E13" i="10"/>
  <c r="J16" i="4"/>
  <c r="J38"/>
  <c r="J37" s="1"/>
  <c r="J36" s="1"/>
  <c r="J35" s="1"/>
  <c r="J34" s="1"/>
  <c r="J33" s="1"/>
  <c r="J9"/>
  <c r="J8" s="1"/>
  <c r="J45" i="3"/>
  <c r="I45" i="2"/>
  <c r="J51" i="3"/>
  <c r="I51" i="2"/>
  <c r="J58" i="3"/>
  <c r="I57" i="2" s="1"/>
  <c r="I58"/>
  <c r="J62" i="3"/>
  <c r="I61" i="2" s="1"/>
  <c r="I62"/>
  <c r="J101" i="3"/>
  <c r="I101" i="2"/>
  <c r="L95" i="4"/>
  <c r="L135" i="3"/>
  <c r="K135" i="2"/>
  <c r="K135" i="3"/>
  <c r="J135" i="2"/>
  <c r="J135" i="3"/>
  <c r="I135" i="2"/>
  <c r="L145" i="3"/>
  <c r="K145" i="2"/>
  <c r="K145" i="3"/>
  <c r="J145" i="2"/>
  <c r="L162" i="3"/>
  <c r="K162" i="2"/>
  <c r="K168" i="3"/>
  <c r="J168" i="2"/>
  <c r="K161" i="3"/>
  <c r="J161" i="2"/>
  <c r="J162" i="3"/>
  <c r="I162" i="2"/>
  <c r="E20" i="10"/>
  <c r="E12" s="1"/>
  <c r="E11" s="1"/>
  <c r="E31" s="1"/>
  <c r="E33" i="13" s="1"/>
  <c r="E32" s="1"/>
  <c r="E31" s="1"/>
  <c r="E30" s="1"/>
  <c r="C20" i="10"/>
  <c r="L66" i="3"/>
  <c r="K65" i="2" s="1"/>
  <c r="E25" i="10"/>
  <c r="D25"/>
  <c r="J66" i="3"/>
  <c r="I65" i="2" s="1"/>
  <c r="L19" i="3"/>
  <c r="K18" i="2" s="1"/>
  <c r="K19" i="3"/>
  <c r="J18" i="2" s="1"/>
  <c r="J19" i="3"/>
  <c r="I18" i="2" s="1"/>
  <c r="J13" i="3"/>
  <c r="I12" i="2" s="1"/>
  <c r="L23" i="3"/>
  <c r="K22" i="2" s="1"/>
  <c r="K23" i="3"/>
  <c r="J22" i="2" s="1"/>
  <c r="J23" i="3"/>
  <c r="I22" i="2" s="1"/>
  <c r="L29" i="3"/>
  <c r="K28" i="2" s="1"/>
  <c r="L35" i="3"/>
  <c r="K34" i="2" s="1"/>
  <c r="K35" i="3"/>
  <c r="J34" i="2" s="1"/>
  <c r="J35" i="3"/>
  <c r="I34" i="2" s="1"/>
  <c r="L89" i="3"/>
  <c r="K88" i="2" s="1"/>
  <c r="K89" i="3"/>
  <c r="J88" i="2" s="1"/>
  <c r="J87" i="3"/>
  <c r="I86" i="2" s="1"/>
  <c r="L111" i="3"/>
  <c r="K110" i="2" s="1"/>
  <c r="K109" i="3"/>
  <c r="J108" i="2" s="1"/>
  <c r="J110" i="3"/>
  <c r="I109" i="2" s="1"/>
  <c r="J143" i="3"/>
  <c r="I142" i="2" s="1"/>
  <c r="J142" i="3"/>
  <c r="I141" i="2" s="1"/>
  <c r="J144" i="3"/>
  <c r="I143" i="2" s="1"/>
  <c r="L153" i="3"/>
  <c r="K152" i="2" s="1"/>
  <c r="K153" i="3"/>
  <c r="J152" i="2" s="1"/>
  <c r="J153" i="3"/>
  <c r="I152" i="2" s="1"/>
  <c r="L168" i="3"/>
  <c r="K167" i="2" s="1"/>
  <c r="J168" i="3"/>
  <c r="I167" i="2" s="1"/>
  <c r="D20" i="10"/>
  <c r="D13"/>
  <c r="C13"/>
  <c r="J111" i="3"/>
  <c r="I110" i="2" s="1"/>
  <c r="J14" i="3"/>
  <c r="I13" i="2" s="1"/>
  <c r="L110" i="3"/>
  <c r="K109" i="2" s="1"/>
  <c r="L14" i="3"/>
  <c r="K13" i="2" s="1"/>
  <c r="L13" i="3"/>
  <c r="K12" i="2" s="1"/>
  <c r="J7" i="4" l="1"/>
  <c r="E33" i="10"/>
  <c r="E34" s="1"/>
  <c r="D33"/>
  <c r="D34" s="1"/>
  <c r="C12"/>
  <c r="C11" s="1"/>
  <c r="C31" s="1"/>
  <c r="C33" i="13" s="1"/>
  <c r="C32" s="1"/>
  <c r="C31" s="1"/>
  <c r="C30" s="1"/>
  <c r="J116" i="3"/>
  <c r="I116" i="2"/>
  <c r="L116" i="3"/>
  <c r="K116" i="2"/>
  <c r="J122" i="3"/>
  <c r="I122" i="2"/>
  <c r="K71" i="3"/>
  <c r="J71" i="2"/>
  <c r="L122" i="3"/>
  <c r="K122" i="2"/>
  <c r="K79" i="3"/>
  <c r="J79" i="2"/>
  <c r="K116" i="3"/>
  <c r="J116" i="2"/>
  <c r="L79" i="3"/>
  <c r="K79" i="2"/>
  <c r="K122" i="3"/>
  <c r="J122" i="2"/>
  <c r="K128" i="3"/>
  <c r="J128" i="2"/>
  <c r="L71" i="3"/>
  <c r="K71" i="2"/>
  <c r="K7" i="4"/>
  <c r="J71" i="3"/>
  <c r="I71" i="2"/>
  <c r="L128" i="3"/>
  <c r="K128" i="2"/>
  <c r="J79" i="3"/>
  <c r="I79" i="2"/>
  <c r="L50" i="3"/>
  <c r="K50" i="2"/>
  <c r="K50" i="3"/>
  <c r="J50" i="2"/>
  <c r="L44" i="3"/>
  <c r="K44" i="2"/>
  <c r="K44" i="3"/>
  <c r="J44" i="2"/>
  <c r="L7" i="4"/>
  <c r="J65" i="2"/>
  <c r="K57" i="3"/>
  <c r="J128"/>
  <c r="I128" i="2"/>
  <c r="L100" i="3"/>
  <c r="K100" i="2"/>
  <c r="K100" i="3"/>
  <c r="J100" i="2"/>
  <c r="J18" i="3"/>
  <c r="I17" i="2" s="1"/>
  <c r="J44" i="3"/>
  <c r="I44" i="2"/>
  <c r="J50" i="3"/>
  <c r="I50" i="2"/>
  <c r="J100" i="3"/>
  <c r="I100" i="2"/>
  <c r="L134" i="3"/>
  <c r="K134" i="2"/>
  <c r="K134" i="3"/>
  <c r="J134" i="2"/>
  <c r="J134" i="3"/>
  <c r="I134" i="2"/>
  <c r="K144"/>
  <c r="L144" i="3"/>
  <c r="K143" i="2" s="1"/>
  <c r="L143" i="3"/>
  <c r="K142" i="2" s="1"/>
  <c r="L142" i="3"/>
  <c r="K144"/>
  <c r="J143" i="2" s="1"/>
  <c r="J144"/>
  <c r="K142" i="3"/>
  <c r="K143"/>
  <c r="J142" i="2" s="1"/>
  <c r="L161" i="3"/>
  <c r="K161" i="2"/>
  <c r="K167" i="3"/>
  <c r="J167" i="2"/>
  <c r="K160" i="3"/>
  <c r="J160" i="2"/>
  <c r="J161" i="3"/>
  <c r="I161" i="2"/>
  <c r="D12" i="10"/>
  <c r="D11" s="1"/>
  <c r="D31" s="1"/>
  <c r="D33" i="13" s="1"/>
  <c r="D32" s="1"/>
  <c r="D31" s="1"/>
  <c r="D30" s="1"/>
  <c r="J57" i="3"/>
  <c r="I56" i="2" s="1"/>
  <c r="L57" i="3"/>
  <c r="K56" i="2" s="1"/>
  <c r="L18" i="3"/>
  <c r="K17" i="2" s="1"/>
  <c r="K18" i="3"/>
  <c r="J17" i="2" s="1"/>
  <c r="L28" i="3"/>
  <c r="K27" i="2" s="1"/>
  <c r="L34" i="3"/>
  <c r="K33" i="2" s="1"/>
  <c r="K34" i="3"/>
  <c r="J33" i="2" s="1"/>
  <c r="J34" i="3"/>
  <c r="I33" i="2" s="1"/>
  <c r="L88" i="3"/>
  <c r="K87" i="2" s="1"/>
  <c r="K88" i="3"/>
  <c r="J87" i="2" s="1"/>
  <c r="J86" i="3"/>
  <c r="I85" i="2" s="1"/>
  <c r="L109" i="3"/>
  <c r="K108" i="2" s="1"/>
  <c r="K108" i="3"/>
  <c r="J107" i="2" s="1"/>
  <c r="J109" i="3"/>
  <c r="I108" i="2" s="1"/>
  <c r="J141" i="3"/>
  <c r="I140" i="2" s="1"/>
  <c r="L152" i="3"/>
  <c r="K151" i="2" s="1"/>
  <c r="K152" i="3"/>
  <c r="J151" i="2" s="1"/>
  <c r="J152" i="3"/>
  <c r="I151" i="2" s="1"/>
  <c r="L167" i="3"/>
  <c r="K166" i="2" s="1"/>
  <c r="J167" i="3"/>
  <c r="I166" i="2" s="1"/>
  <c r="J78" i="3" l="1"/>
  <c r="I78" i="2"/>
  <c r="K127" i="3"/>
  <c r="J126" i="2" s="1"/>
  <c r="J127"/>
  <c r="L78" i="3"/>
  <c r="K78" i="2"/>
  <c r="K78" i="3"/>
  <c r="J78" i="2"/>
  <c r="K70" i="3"/>
  <c r="J69" i="2" s="1"/>
  <c r="J70"/>
  <c r="L127" i="3"/>
  <c r="K126" i="2" s="1"/>
  <c r="K127"/>
  <c r="J70" i="3"/>
  <c r="I69" i="2" s="1"/>
  <c r="I70"/>
  <c r="L115" i="3"/>
  <c r="K114" i="2" s="1"/>
  <c r="K115"/>
  <c r="L70" i="3"/>
  <c r="K69" i="2" s="1"/>
  <c r="K70"/>
  <c r="K121" i="3"/>
  <c r="J120" i="2" s="1"/>
  <c r="J121"/>
  <c r="K115" i="3"/>
  <c r="J114" i="2" s="1"/>
  <c r="J115"/>
  <c r="L121" i="3"/>
  <c r="K120" i="2" s="1"/>
  <c r="K121"/>
  <c r="J121" i="3"/>
  <c r="I120" i="2" s="1"/>
  <c r="I121"/>
  <c r="J115" i="3"/>
  <c r="I114" i="2" s="1"/>
  <c r="I115"/>
  <c r="L49" i="3"/>
  <c r="K48" i="2" s="1"/>
  <c r="K49"/>
  <c r="K49" i="3"/>
  <c r="J48" i="2" s="1"/>
  <c r="J49"/>
  <c r="L43" i="3"/>
  <c r="K43" i="2"/>
  <c r="K43" i="3"/>
  <c r="J43" i="2"/>
  <c r="J56"/>
  <c r="K56" i="3"/>
  <c r="J127"/>
  <c r="I126" i="2" s="1"/>
  <c r="I127"/>
  <c r="L99" i="3"/>
  <c r="K99" i="2"/>
  <c r="K99" i="3"/>
  <c r="J99" i="2"/>
  <c r="J43" i="3"/>
  <c r="I43" i="2"/>
  <c r="J49" i="3"/>
  <c r="I48" i="2" s="1"/>
  <c r="I49"/>
  <c r="J99" i="3"/>
  <c r="I99" i="2"/>
  <c r="L133" i="3"/>
  <c r="K132" i="2" s="1"/>
  <c r="K133"/>
  <c r="K133" i="3"/>
  <c r="J132" i="2" s="1"/>
  <c r="J133"/>
  <c r="I133"/>
  <c r="J133" i="3"/>
  <c r="I132" i="2" s="1"/>
  <c r="K141"/>
  <c r="L141" i="3"/>
  <c r="J141" i="2"/>
  <c r="K141" i="3"/>
  <c r="L160"/>
  <c r="K160" i="2"/>
  <c r="K166" i="3"/>
  <c r="J165" i="2" s="1"/>
  <c r="J166"/>
  <c r="K159" i="3"/>
  <c r="J159" i="2"/>
  <c r="J160" i="3"/>
  <c r="I160" i="2"/>
  <c r="L56" i="3"/>
  <c r="K55" i="2" s="1"/>
  <c r="J56" i="3"/>
  <c r="I55" i="2" s="1"/>
  <c r="L33" i="3"/>
  <c r="K32" i="2" s="1"/>
  <c r="K33" i="3"/>
  <c r="J32" i="2" s="1"/>
  <c r="J33" i="3"/>
  <c r="I32" i="2" s="1"/>
  <c r="L87" i="3"/>
  <c r="K86" i="2" s="1"/>
  <c r="K87" i="3"/>
  <c r="J86" i="2" s="1"/>
  <c r="J85" i="3"/>
  <c r="I84" i="2" s="1"/>
  <c r="L108" i="3"/>
  <c r="K107" i="2" s="1"/>
  <c r="J108" i="3"/>
  <c r="I107" i="2" s="1"/>
  <c r="J140" i="3"/>
  <c r="I139" i="2" s="1"/>
  <c r="L151" i="3"/>
  <c r="K150" i="2" s="1"/>
  <c r="K151" i="3"/>
  <c r="J150" i="2" s="1"/>
  <c r="J151" i="3"/>
  <c r="I150" i="2" s="1"/>
  <c r="L166" i="3"/>
  <c r="K165" i="2" s="1"/>
  <c r="J166" i="3"/>
  <c r="I165" i="2" s="1"/>
  <c r="K107" i="3" l="1"/>
  <c r="J106" i="2" s="1"/>
  <c r="K77" i="3"/>
  <c r="J77" i="2"/>
  <c r="L77" i="3"/>
  <c r="K77" i="2"/>
  <c r="J77" i="3"/>
  <c r="I77" i="2"/>
  <c r="L42" i="3"/>
  <c r="K41" i="2" s="1"/>
  <c r="K42"/>
  <c r="K42" i="3"/>
  <c r="J41" i="2" s="1"/>
  <c r="J42"/>
  <c r="J55"/>
  <c r="K55" i="3"/>
  <c r="J54" i="2" s="1"/>
  <c r="L98" i="3"/>
  <c r="K98" i="2"/>
  <c r="K98" i="3"/>
  <c r="J98" i="2"/>
  <c r="J42" i="3"/>
  <c r="I41" i="2" s="1"/>
  <c r="I42"/>
  <c r="J98" i="3"/>
  <c r="I98" i="2"/>
  <c r="K140"/>
  <c r="L140" i="3"/>
  <c r="J140" i="2"/>
  <c r="K140" i="3"/>
  <c r="L159"/>
  <c r="K159" i="2"/>
  <c r="K158" i="3"/>
  <c r="J157" i="2" s="1"/>
  <c r="J158"/>
  <c r="J159" i="3"/>
  <c r="I159" i="2"/>
  <c r="J55" i="3"/>
  <c r="I54" i="2" s="1"/>
  <c r="L55" i="3"/>
  <c r="K54" i="2" s="1"/>
  <c r="L12" i="3"/>
  <c r="K11" i="2" s="1"/>
  <c r="K12" i="3"/>
  <c r="J11" i="2" s="1"/>
  <c r="J12" i="3"/>
  <c r="I11" i="2" s="1"/>
  <c r="L86" i="3"/>
  <c r="K85" i="2" s="1"/>
  <c r="K86" i="3"/>
  <c r="J85" i="2" s="1"/>
  <c r="J84" i="3"/>
  <c r="I83" i="2" s="1"/>
  <c r="L107" i="3"/>
  <c r="K106" i="2" s="1"/>
  <c r="K106" i="3"/>
  <c r="J105" i="2" s="1"/>
  <c r="J107" i="3"/>
  <c r="I106" i="2" s="1"/>
  <c r="J139" i="3"/>
  <c r="I138" i="2" s="1"/>
  <c r="L150" i="3"/>
  <c r="K149" i="2" s="1"/>
  <c r="K150" i="3"/>
  <c r="J149" i="2" s="1"/>
  <c r="J150" i="3"/>
  <c r="I149" i="2" s="1"/>
  <c r="L76" i="3" l="1"/>
  <c r="K75" i="2" s="1"/>
  <c r="K76"/>
  <c r="J76" i="3"/>
  <c r="I75" i="2" s="1"/>
  <c r="I76"/>
  <c r="K76" i="3"/>
  <c r="J75" i="2" s="1"/>
  <c r="J76"/>
  <c r="L97" i="3"/>
  <c r="K97" i="2"/>
  <c r="K97" i="3"/>
  <c r="J97" i="2"/>
  <c r="J97" i="3"/>
  <c r="I97" i="2"/>
  <c r="K139"/>
  <c r="L139" i="3"/>
  <c r="K138" i="2" s="1"/>
  <c r="J139"/>
  <c r="K139" i="3"/>
  <c r="J138" i="2" s="1"/>
  <c r="L158" i="3"/>
  <c r="K157" i="2" s="1"/>
  <c r="K158"/>
  <c r="J158" i="3"/>
  <c r="I157" i="2" s="1"/>
  <c r="I158"/>
  <c r="L11" i="3"/>
  <c r="K10" i="2" s="1"/>
  <c r="K11" i="3"/>
  <c r="J10" i="2" s="1"/>
  <c r="J11" i="3"/>
  <c r="I10" i="2" s="1"/>
  <c r="L85" i="3"/>
  <c r="K84" i="2" s="1"/>
  <c r="K85" i="3"/>
  <c r="J84" i="2" s="1"/>
  <c r="L106" i="3"/>
  <c r="K105" i="2" s="1"/>
  <c r="K105" i="3"/>
  <c r="J104" i="2" s="1"/>
  <c r="J106" i="3"/>
  <c r="I105" i="2" s="1"/>
  <c r="L149" i="3"/>
  <c r="K148" i="2" s="1"/>
  <c r="K149" i="3"/>
  <c r="J148" i="2" s="1"/>
  <c r="J149" i="3"/>
  <c r="I148" i="2" s="1"/>
  <c r="L96" i="3" l="1"/>
  <c r="K95" i="2" s="1"/>
  <c r="K96"/>
  <c r="K96" i="3"/>
  <c r="J95" i="2" s="1"/>
  <c r="J96"/>
  <c r="J96" i="3"/>
  <c r="I95" i="2" s="1"/>
  <c r="I96"/>
  <c r="L10" i="3"/>
  <c r="K9" i="2" s="1"/>
  <c r="K10" i="3"/>
  <c r="J9" i="2" s="1"/>
  <c r="J10" i="3"/>
  <c r="I9" i="2" s="1"/>
  <c r="L84" i="3"/>
  <c r="K83" i="2" s="1"/>
  <c r="K84" i="3"/>
  <c r="J83" i="2" s="1"/>
  <c r="L105" i="3"/>
  <c r="K104" i="2" s="1"/>
  <c r="J105" i="3"/>
  <c r="I104" i="2" s="1"/>
  <c r="L9" i="3" l="1"/>
  <c r="K8" i="2" s="1"/>
  <c r="K7" s="1"/>
  <c r="K9" i="3"/>
  <c r="J8" i="2" s="1"/>
  <c r="J7" s="1"/>
  <c r="J9" i="3"/>
  <c r="I8" i="2" s="1"/>
  <c r="I7" s="1"/>
  <c r="L8" i="3" l="1"/>
  <c r="J8"/>
  <c r="J7" s="1"/>
  <c r="C38" i="13" s="1"/>
  <c r="C37" s="1"/>
  <c r="C36" s="1"/>
  <c r="C35" s="1"/>
  <c r="C29" s="1"/>
  <c r="C12" s="1"/>
  <c r="K8" i="3"/>
  <c r="K7" s="1"/>
  <c r="D38" i="13" s="1"/>
  <c r="D37" s="1"/>
  <c r="D36" s="1"/>
  <c r="D35" s="1"/>
  <c r="D29" s="1"/>
  <c r="D12" s="1"/>
  <c r="L7" i="3" l="1"/>
  <c r="E38" i="13" s="1"/>
  <c r="E37" s="1"/>
  <c r="E36" s="1"/>
  <c r="E35" s="1"/>
  <c r="E29" s="1"/>
  <c r="E12" s="1"/>
</calcChain>
</file>

<file path=xl/sharedStrings.xml><?xml version="1.0" encoding="utf-8"?>
<sst xmlns="http://schemas.openxmlformats.org/spreadsheetml/2006/main" count="3259" uniqueCount="350">
  <si>
    <t/>
  </si>
  <si>
    <t>(тыс. рублей)</t>
  </si>
  <si>
    <t>Наименование</t>
  </si>
  <si>
    <t>Рз</t>
  </si>
  <si>
    <t>Прз</t>
  </si>
  <si>
    <t>Цср</t>
  </si>
  <si>
    <t>Вр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</si>
  <si>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</si>
  <si>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</si>
  <si>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</si>
  <si>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</si>
  <si>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</si>
  <si>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</si>
  <si>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</si>
  <si>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</si>
  <si>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</si>
  <si>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</si>
  <si>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</si>
  <si>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</si>
  <si>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</t>
  </si>
  <si>
    <t>12</t>
  </si>
  <si>
    <t>Адм</t>
  </si>
  <si>
    <t>ВР</t>
  </si>
  <si>
    <t>Местные бюджеты,%</t>
  </si>
  <si>
    <t>Наименование дохода</t>
  </si>
  <si>
    <t>Бюджеты поселений</t>
  </si>
  <si>
    <t>Бюджет муниципального района</t>
  </si>
  <si>
    <t>Таблица 1</t>
  </si>
  <si>
    <t>Код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</si>
  <si>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</si>
  <si>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</si>
  <si>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№ п/п</t>
  </si>
  <si>
    <t>Виды заимствований</t>
  </si>
  <si>
    <t>Сумма (тыс. рублей)</t>
  </si>
  <si>
    <t xml:space="preserve">Направления гарантирования, наименование принципала
</t>
  </si>
  <si>
    <t>Наличие права регрессного требования</t>
  </si>
  <si>
    <t>Цель гарантирования</t>
  </si>
  <si>
    <t>Сумма гарантирования (тыс. рублей)</t>
  </si>
  <si>
    <t xml:space="preserve">Сумма
</t>
  </si>
  <si>
    <t>Наименова-ние принципала</t>
  </si>
  <si>
    <t>Цель гарантиро-вания</t>
  </si>
  <si>
    <t>ВСЕГО:
в том числе:</t>
  </si>
  <si>
    <t>Район</t>
  </si>
  <si>
    <t>2 00 00000 00 0000 000</t>
  </si>
  <si>
    <t>Безвозмездные поступления</t>
  </si>
  <si>
    <t>2 02 00000 00 0000 000</t>
  </si>
  <si>
    <t>2 02 15001 10 0000 150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</si>
  <si>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</si>
  <si>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2 02 15002 10 0000 150</t>
  </si>
  <si>
    <t>2 02 20000 00 0000 150</t>
  </si>
  <si>
    <t>Субсидии бюджетам бюджетной системы Российской Федерации (межбюджетные субсидии)</t>
  </si>
  <si>
    <t>2 02 29999 10 0000 150</t>
  </si>
  <si>
    <t>Прочие субсидии бюджетам сельских поселений</t>
  </si>
  <si>
    <t>2 02 30000 00 0000 150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</si>
  <si>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</si>
  <si>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</si>
  <si>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2 02 35118 10 0000 150</t>
  </si>
  <si>
    <t>2 02 40000 00 0000 150</t>
  </si>
  <si>
    <t>Иные межбюджетные трансферты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</si>
  <si>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</si>
  <si>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</si>
  <si>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2 02 49999 10 0000 150</t>
  </si>
  <si>
    <t>Прочие межбюджетные трансферты, передаваемые бюджетам сельских поселений</t>
  </si>
  <si>
    <t>Безвозмездные поступления от других бюджетов бюджетной системы Российской Федерации</t>
  </si>
  <si>
    <t>2 02 10000 00 0000 150</t>
  </si>
  <si>
    <t>Дотации 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</si>
  <si>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</si>
  <si>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</si>
  <si>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2 02 15002 00 0000 150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</si>
  <si>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</si>
  <si>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</si>
  <si>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</si>
  <si>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</si>
  <si>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</si>
  <si>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</si>
  <si>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</si>
  <si>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</si>
  <si>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2 02 40014 00 0000 150</t>
  </si>
  <si>
    <t>2 02 49999 00 0000 150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</si>
  <si>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</si>
  <si>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</si>
  <si>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Общегосударственные вопросы</t>
  </si>
  <si>
    <t>01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</si>
  <si>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</si>
  <si>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</si>
  <si>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</t>
  </si>
  <si>
    <t>41110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</si>
  <si>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</si>
  <si>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</si>
  <si>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</si>
  <si>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</si>
  <si>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</si>
  <si>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41120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</si>
  <si>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</si>
  <si>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</si>
  <si>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</si>
  <si>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244</t>
  </si>
  <si>
    <t>Закупка энергетических ресурсов</t>
  </si>
  <si>
    <t>Иные бюджетные ассигнования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</si>
  <si>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</si>
  <si>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</si>
  <si>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</si>
  <si>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</si>
  <si>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41140</t>
  </si>
  <si>
    <t>Субсидии на софинансирование расходных обязательств поселений</t>
  </si>
  <si>
    <t xml:space="preserve">Подпрограмма «Эффективное использование бюджетного потенциала» </t>
  </si>
  <si>
    <t>Иные межбюджетные трансфертв на финансовое обеспечение расходных обязательств муниципального района Республики Мордовия по переданным полномочиям поселений</t>
  </si>
  <si>
    <t>Межбюджетные трансферты</t>
  </si>
  <si>
    <t>19</t>
  </si>
  <si>
    <t>Основное мероприятие "Реализация государственных полномочий в области законодательства об административных правонарушениях"</t>
  </si>
  <si>
    <t>14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</si>
  <si>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15июня 2015 года №38-З "Об административной ответственности на территории Республики Мордовия"</t>
  </si>
  <si>
    <t>77150</t>
  </si>
  <si>
    <t>Непрограммные расходы главных распорядителей бюджетных средств Республики Мордовия</t>
  </si>
  <si>
    <t>89</t>
  </si>
  <si>
    <t>Непрограммные расходы в рамках обеспечения деятельности главных распорядителей бюджетных средств Республики Мордовия</t>
  </si>
  <si>
    <t>Финансовое обеспечение расходных обязательств поселений по переданным полномочиям муниципальных районов Республики Мордовия</t>
  </si>
  <si>
    <t>00</t>
  </si>
  <si>
    <t>Осуществление полномочий по созданию условий для массового отдыха жителей поселения и организации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</si>
  <si>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44105</t>
  </si>
  <si>
    <t>Осуществление полномочий по осуществлению мероприятий по обеспечению безопасности людей на водных объектах, охране их жизни и здоровья</t>
  </si>
  <si>
    <t>44108</t>
  </si>
  <si>
    <t>Осуществление полномочий по осуществлению в пределах, установленных водным законодательством Российской Федерации, полномочий собственника водных объектов, информированию населения об ограничениях их использования</t>
  </si>
  <si>
    <t>44109</t>
  </si>
  <si>
    <t>Резервные фонды</t>
  </si>
  <si>
    <t>41180</t>
  </si>
  <si>
    <t>Резервные средства</t>
  </si>
  <si>
    <t>870</t>
  </si>
  <si>
    <t>Другие общегосударственные вопросы</t>
  </si>
  <si>
    <t>Осуществление полномочий по утверждению генеральных планов поселений, правил землепользования и застройки, местных нормативов градостроительного проектирования поселений, осуществлению муниципального земельного контроля в границах поселения</t>
  </si>
  <si>
    <t>13</t>
  </si>
  <si>
    <t>44107</t>
  </si>
  <si>
    <t>Национальная оборона</t>
  </si>
  <si>
    <t>02</t>
  </si>
  <si>
    <t>Мобилизационная и вневойсковая подготовка</t>
  </si>
  <si>
    <t>03</t>
  </si>
  <si>
    <t>51180</t>
  </si>
  <si>
    <t>Национальная экономика</t>
  </si>
  <si>
    <t>Дорожное хозяйство (дорожные фонды)</t>
  </si>
  <si>
    <t>09</t>
  </si>
  <si>
    <t>Основное мероприятие "Содержание автомобильных дорог общего пользования и инженерных сооружений на них"</t>
  </si>
  <si>
    <t>Финансовое обеспечение расходных обязательств поселений по переданным полномочиям муниципального района Республики Мордовия</t>
  </si>
  <si>
    <t>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 и осуществления дорожной деятельности в соответствии с законодательством Российской Федерации</t>
  </si>
  <si>
    <t>44102</t>
  </si>
  <si>
    <t>Закупка товаров, работ и услуг для государственных (муниципальных) нужд</t>
  </si>
  <si>
    <t>Жилищно-коммунальное хозяйство</t>
  </si>
  <si>
    <t>05</t>
  </si>
  <si>
    <t>Благоустройство</t>
  </si>
  <si>
    <t>27</t>
  </si>
  <si>
    <t>Основное мероприятие "Текущее содержание и обслуживание наружных сетей уличного освещения территории сельского поселения"</t>
  </si>
  <si>
    <t>Мероприятия по благоустройству территириий городских округов и поселений</t>
  </si>
  <si>
    <t>Уличное освещение</t>
  </si>
  <si>
    <t>43010</t>
  </si>
  <si>
    <t>Основное мероприятие "Благоустройство и озеленение территории сельского поселения"</t>
  </si>
  <si>
    <t>Озеленение</t>
  </si>
  <si>
    <t>43020</t>
  </si>
  <si>
    <t>Основное мероприятие "Благоустройство и содержание мест захоронения"</t>
  </si>
  <si>
    <t>Организация и содержание мест захоронения</t>
  </si>
  <si>
    <t>43030</t>
  </si>
  <si>
    <t>Основное мероприятие "Прочие мероприятия по благоустройству территории сельского поселения"</t>
  </si>
  <si>
    <t>43040</t>
  </si>
  <si>
    <t>Основное мероприятие "Ремонт памятников воинам ВОВ"</t>
  </si>
  <si>
    <t>Осуществление полномочий по сохранению, использованию и популяризации объектов культурного наследия (памятников истории и культуры), находящихся в собственности поселения, охране объектов культурного наследия (памятников истории и культуры) местного (муниципального) значения, расположенных на территории поселения</t>
  </si>
  <si>
    <t>44104</t>
  </si>
  <si>
    <t>Охрана окружающей среды</t>
  </si>
  <si>
    <t>06</t>
  </si>
  <si>
    <t>Охрана объектов растительного и животного мира и среды их обитания</t>
  </si>
  <si>
    <t>Основное мероприятие "Ремонт контейнерных площадок, устройство новых контейнерных площадок"</t>
  </si>
  <si>
    <t>Осуществление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</si>
  <si>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44106</t>
  </si>
  <si>
    <t>Социальная политика</t>
  </si>
  <si>
    <t>Пенсионное обеспечение</t>
  </si>
  <si>
    <t>Иные меры социальной поддержки граждан, кроме публичных нормативных обязательств</t>
  </si>
  <si>
    <t>03000</t>
  </si>
  <si>
    <t>Доплаты к пенсиям муниципальных служащих Республики Мордовия</t>
  </si>
  <si>
    <t>03010</t>
  </si>
  <si>
    <t>Социальное обеспечение и иные выплаты населению</t>
  </si>
  <si>
    <t>Иные пенсии, социальные доплаты к пенсиям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</si>
  <si>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</si>
  <si>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</si>
  <si>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Процентные платежи по муниципальному долгу </t>
  </si>
  <si>
    <t>41240</t>
  </si>
  <si>
    <t>Обслуживание государственного (муниципального) долга</t>
  </si>
  <si>
    <t xml:space="preserve">Обслуживание муниципального долга  </t>
  </si>
  <si>
    <t>Условно утвержденные расходы</t>
  </si>
  <si>
    <t>41990</t>
  </si>
  <si>
    <t>Публичные нормативные социальные выплаты гражданам</t>
  </si>
  <si>
    <t>Расходы на выплаты по оплате труда работников органов местного самоуправления</t>
  </si>
  <si>
    <t>Расходы на обеспечение функций органов местного самоуправления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</si>
  <si>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</si>
  <si>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Иные межбюджетные трансферты на осуществление полномочий по составлению и рассмотрению проекта бюджета поселения, утверждению и исполнению бюджета поселения, осуществлению контроля за его исполнением, составлению и утверждению отчета об исполнении бюджета поселения</t>
  </si>
  <si>
    <t>Осуществление государственных полномочий Российской Федерации по первичному воинскому учету на территориях, где отсутствуют военные комиссариаты</t>
  </si>
  <si>
    <t>Прочие мероприятия по благоустройству</t>
  </si>
  <si>
    <t>-</t>
  </si>
  <si>
    <t>Кредиты кредитных организаций в валюте Российской Федерации</t>
  </si>
  <si>
    <t>в том числе:</t>
  </si>
  <si>
    <t>Объем привлечения</t>
  </si>
  <si>
    <t>Объем средств, направляемых на погашение основной суммы долга</t>
  </si>
  <si>
    <t>Бюджетные кредиты от других бюджетов бюджетной системы Российской Федерации</t>
  </si>
  <si>
    <t>000 01 00 00 00 00 0000 000</t>
  </si>
  <si>
    <t>ИСТОЧНИКИ ВНУТРЕННЕГО ФИНАНСИРОВАНИЯ ДЕФИЦИТОВ БЮДЖЕТОВ</t>
  </si>
  <si>
    <t>000 01 01 00 00 00 0000 000</t>
  </si>
  <si>
    <t>Государственные (муниципальные) ценные бумаги, номинальная стоимость которых указана в валюте Российской Федерации</t>
  </si>
  <si>
    <t>000 01 01 00 00 00 0000 700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</si>
  <si>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</si>
  <si>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000 01 01 00 00 10 0000 710</t>
  </si>
  <si>
    <t>Размещение муниципальных ценных бумаг сельских поселений, номинальная стоимость которых указана в валюте Российской Федерации</t>
  </si>
  <si>
    <t xml:space="preserve">000 01 01 00 00 00 0000 800 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</si>
  <si>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</si>
  <si>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000 01 01 00 00 10 0000 810</t>
  </si>
  <si>
    <t>Погашение муниципальных ценных бумаг сельских поселений, номинальная стоимость которых указана в валюте Российской Федерации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</si>
  <si>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</si>
  <si>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</si>
  <si>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</si>
  <si>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000 01 02 00 00 10 0000 710</t>
  </si>
  <si>
    <t>Получение кредитов от кредитных организаций бюджетами сельских поселений в валюте Российской Федерации</t>
  </si>
  <si>
    <t>000 01 02 00 00 00 0000 800</t>
  </si>
  <si>
    <t>Погашение кредитов, предоставленных кредитными организациями в валюте Российской Федерации</t>
  </si>
  <si>
    <t>000 01 02 00 00 10 0000 810</t>
  </si>
  <si>
    <t>Погашение бюджетами сельских поселений кредитов от кредитных организаций в валюте Российской Федерации</t>
  </si>
  <si>
    <t>000 01 03 00 00 00 0000 000</t>
  </si>
  <si>
    <t>Бюджетные кредиты из других бюджетов бюджетной системы Российской Федерации</t>
  </si>
  <si>
    <t>000 01 03 01 00 00 0000 000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</si>
  <si>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</si>
  <si>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000 01 03 01 00 00 0000 700</t>
  </si>
  <si>
    <t xml:space="preserve">Получение бюджетных кредитов от других бюджетов бюджетной системы Российской Федерации в валюте Российской Федерации </t>
  </si>
  <si>
    <t>000 01 03 01 00 10 0000 710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</si>
  <si>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</si>
  <si>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>000 01 03 01 00 00 0000 800</t>
  </si>
  <si>
    <t xml:space="preserve">Погашение бюджетных кредитов от других бюджетов бюджетной системы Российской Федерации в валюте Российской Федерации </t>
  </si>
  <si>
    <t>000 01 03 01 00 10 0000 810</t>
  </si>
  <si>
    <t>Погашение кредитов от других бюджетов бюджетной системы Российской Федерации бюджетами поселений в валюте Российской Федерации</t>
  </si>
  <si>
    <t>000 01 05 00 00 00 0000 000</t>
  </si>
  <si>
    <t>Изменение остатков средств на счетах по учету средств бюджетов</t>
  </si>
  <si>
    <t>000 01 05 00 00 00 0000 500</t>
  </si>
  <si>
    <t>Увеличение остатков средств бюджетов</t>
  </si>
  <si>
    <t>000 01 05 02 00 00 0000 500</t>
  </si>
  <si>
    <t>Увеличение прочих остатков средств бюджетов</t>
  </si>
  <si>
    <t>000 01 05 02 01 00 0000 510</t>
  </si>
  <si>
    <t>Увеличение прочих остатков денежных средств бюджетов</t>
  </si>
  <si>
    <t>000 01 05 02 01 10 0000 510</t>
  </si>
  <si>
    <t>Увеличение прочих остатков денежных средств бюджетов поселений</t>
  </si>
  <si>
    <t>000 01 05 00 00 00 0000 600</t>
  </si>
  <si>
    <t>Уменьшение остатков средств бюджетов</t>
  </si>
  <si>
    <r>
      <t>0</t>
    </r>
    <r>
      <rPr>
        <sz val="9"/>
        <rFont val="Times New Roman"/>
        <family val="1"/>
        <charset val="204"/>
      </rPr>
      <t>00 01 05 02 00 00 0000 600</t>
    </r>
  </si>
  <si>
    <t>Уменьшение прочих остатков средств бюджетов</t>
  </si>
  <si>
    <t>000 01 05 02 01 00 0000 610</t>
  </si>
  <si>
    <t>Уменьшение прочих остатков денежных средств бюджетов</t>
  </si>
  <si>
    <t>000 01 05 02 01 10 0000 610</t>
  </si>
  <si>
    <t>Уменьшение прочих остатков денежных средств бюджетов поселений</t>
  </si>
  <si>
    <t>000 01 06 00 00 00 0000 000</t>
  </si>
  <si>
    <t>Иные источники внутреннего финансирования дефицитов бюджетов</t>
  </si>
  <si>
    <t>000 01 06 04 00 00 0000 000</t>
  </si>
  <si>
    <t xml:space="preserve">Исполнение государственных и муниципальных гарантий </t>
  </si>
  <si>
    <t>000 01 06 04 01 00 0000 000</t>
  </si>
  <si>
    <t>Исполнение государственных и муниципальных гарантий в валюте Российской Федерации</t>
  </si>
  <si>
    <t>000 01 06 04 01 10 0000 810</t>
  </si>
  <si>
    <t>Исполнение муниципальных гарантий поселений в валюте Российской Федерации в случае, если исполнение гарантом муниципальных гарантий поселений ведет к возникновению права регрессного требования гаранта к принципиалу либо обусловлено уступкой гаранту прав требования бенефициара к принципалу</t>
  </si>
  <si>
    <t>Привлечение средств</t>
  </si>
  <si>
    <t>Погашение основной суммы задолженности</t>
  </si>
  <si>
    <t>100</t>
  </si>
  <si>
    <t>120</t>
  </si>
  <si>
    <t>Расходы на обеспечение функций органов местного самоуправления Республики Мордовия</t>
  </si>
  <si>
    <t>200</t>
  </si>
  <si>
    <t>800</t>
  </si>
  <si>
    <t>850</t>
  </si>
  <si>
    <t>Расходы на выплаты по оплате труда Главы местной администрации (исполнительно-распорядительного органа)</t>
  </si>
  <si>
    <t>240</t>
  </si>
  <si>
    <t>Основное мероприятие «Ремонт контейнерных площадок, устройство новых контейнерных площадок»</t>
  </si>
  <si>
    <t>Иные межбюджетные трансферты на осуществление полномочий по составлению и рассмотрению проекта бюджета поселения, утверждению и исполнению бюджета поселения, осуществлению контроля за его исполнением, составлению и утверждению отчета об исполнении бюджета</t>
  </si>
  <si>
    <t>Прочие мероприятия по благоустройству городских округов и поселений</t>
  </si>
  <si>
    <t>99</t>
  </si>
  <si>
    <t>Резервный фонд администрации муниципальных образований</t>
  </si>
  <si>
    <t>Осуществление первичного воинского учета на территориях, где отсутствуют военные комиссариаты</t>
  </si>
  <si>
    <t>Мобилизационная и вневойсковая подготовка</t>
  </si>
  <si>
    <t>Доходы от федеральных налогов и сборов</t>
  </si>
  <si>
    <t>В части погашения задолженности и перерасчетов по отмененным налогам, сборам и иным обязательным платежам</t>
  </si>
  <si>
    <t>Земельный налог (по обязательствам, возникшим до 1 января 2006 года), мобилизуемый на территориях поселений</t>
  </si>
  <si>
    <t>В части доходов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</si>
  <si>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поселений</t>
  </si>
  <si>
    <t>Прочие доходы от компенсации затрат бюджетов поселений</t>
  </si>
  <si>
    <t>В части административных платежей и сборов</t>
  </si>
  <si>
    <t>Платежи, взимаемые органами местного самоуправления (организациями) поселений за выполнение определенных функций</t>
  </si>
  <si>
    <t>В части штрафов, санкций, возмещение ущерба</t>
  </si>
  <si>
    <t>Доходы от возмещения ущерба при возникновении страховых случаев, когда выгодоприобретателями выступают получатели средств бюджетов поселений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</si>
  <si>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поселений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</si>
  <si>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поселений)</t>
  </si>
  <si>
    <t>Прочие поступления от денежных взысканий (штрафов) и иных сумм в возмещение ущерба, зачисляемые в бюджеты поселений</t>
  </si>
  <si>
    <t>В части прочих неналоговых доходов</t>
  </si>
  <si>
    <t>Невыясненные поступления, зачисляемые в бюджеты поселений</t>
  </si>
  <si>
    <t>Прочие неналоговые доходы бюджетов поселений</t>
  </si>
  <si>
    <t>913</t>
  </si>
  <si>
    <t>Дубенский муниципальный район</t>
  </si>
  <si>
    <t>Муниципальная программа «Повышение эффективности управления муниципальными финансами в Пуркаевском сельском поселении Дубенского муниципального района Республики Мордовия на 2016-2025 годы»</t>
  </si>
  <si>
    <t>917</t>
  </si>
  <si>
    <t>Основное мероприятие "Обеспечение функций Администрации Ломатского сельского поселения Дубенского муниципального района Республики Мордовия"</t>
  </si>
  <si>
    <t>Расходы на выплаты по оплате труда Главы Администрации Ломатского сельского поселения Дубенского мунципального района Республики Мордовия</t>
  </si>
  <si>
    <t>Муниципальная программа «Профилактика правонарушений на территории Ломатского сельского поселения на 2017 – 2025 годы»</t>
  </si>
  <si>
    <t xml:space="preserve">Исполнение муниципальных гарантий Ломатского сельского поселения Дубенского муниципального района Республики Мордовия за счет источников финансирования дефицита бюджета Ломатского сельского поселения Дубенского муниципального района Республики Мордовия
</t>
  </si>
  <si>
    <t>Объем бюджетных ассигнований на исполнение муниципальных гарантий Ломатского сельского поселения Дубенского муниципального района Республики Мордовия по возможным гарантийным случаям (в тыс. рублей)</t>
  </si>
  <si>
    <t>2025 год</t>
  </si>
  <si>
    <t>2026 год</t>
  </si>
  <si>
    <t>Администрация Ломатского поселения Дубенского муниципального района Республики Мордовия</t>
  </si>
  <si>
    <t>Решение Совета Депутатов «Об утверждении Правил благоустройства территории Ломатского сельского поселения Дубенского муниципального района Республики Мордовия на 2019-2025 годы»</t>
  </si>
  <si>
    <t>Муниципальная программа «Благоустройство территории Ломатского сельского поселения Дубенского муниципального района Республики Мордовия на 2019-2025 годы»</t>
  </si>
  <si>
    <t>Муниципальная программа «Охрана окружающей среды и повышение экологической безопасности на территорииЛоматского сельского поселения на  2016-2025 годы»</t>
  </si>
  <si>
    <t>Подпрограмма "Обращение с твердыми бытовыми отходами в Ломатского сельском поселении Дубенского муниципального района Республики Мордовия на 2016 - 2025 годы"</t>
  </si>
  <si>
    <t>Основное мероприятие "Обеспечение государственных гарантий муниципальных служащихЛоматского сельского поселения Дубенского муниципального района Республики Мордовия"</t>
  </si>
  <si>
    <t>Муниципальная программа «Повышение эффективности управления муниципальными финансами в Ломатского сельском поселении Дубенского муниципального района Республики Мордовия на 2016-2025 годы»</t>
  </si>
  <si>
    <t>Муниципальная программа "Развитие муниципальной службы в Ломатского сельском поселении Дубенского муниципального района Республики Мордовия (2015-2025 годы)"</t>
  </si>
  <si>
    <t>Администрация Ломатского сельского поселения Дубенского муниципального района Республики Мордовия</t>
  </si>
  <si>
    <t>Основное мероприятие "Обеспечение государственных гарантий муниципальных служащих Ломатского сельского поселения Дубенского муниципального района Республики Мордовия"</t>
  </si>
  <si>
    <t>Муниципальная программа «Развитие автомобильных дорог на 2017-2025 годы» в Ломатского сельском поселении Дубенского муниципального района Республики Мордовия»</t>
  </si>
  <si>
    <t>Муниципальная программа «Охрана окружающей среды и повышение экологической безопасности на территории Ломатского сельского поселения на  2016-2025 годы»</t>
  </si>
  <si>
    <t>АдминистрацияЛоматского сельского поселения Дубенского муниципального района Республики Мордовия</t>
  </si>
  <si>
    <t>Основное мероприятие "Совершенствование бюджетного процесса, формирование бюджета Ломатского сельского поселения на очередной финансовый год и на плановый период"</t>
  </si>
  <si>
    <t>Подпрограмма "Управление муниципальным долгом Ломатского сельского поселения Дубенского муниципального района Республики Мордовия"</t>
  </si>
  <si>
    <t>Основное мероприятие "Своевременное обслуживание долговых обязательств Ломатского сельского поселения по бюджетным кредитам перед бюджетом Дубенского муниципального района"</t>
  </si>
  <si>
    <t>Муниципальная программа «Благоустройство территории Ломатскогосельского поселения Дубенского муниципального района на 2019-2025 годы»</t>
  </si>
  <si>
    <t>Администрация Ломатскогосельского поселения Дубенского муниципального района Республики Мордовия</t>
  </si>
  <si>
    <t>Приложение 1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 и 2027 годов»</t>
  </si>
  <si>
    <r>
      <t xml:space="preserve">НОРМАТИВЫ 
РАСПРЕДЕЛЕНИЯ ДОХОДОВ МЕЖДУ БЮДЖЕТОМ ДУБЕНСКОГО МУНИЦИПАЛЬНОГО РАЙОНА РЕСПУБЛИКИ МОРДОВИЯ И БЮДЖЕТОМ ЛОМАТСКОГО СЕЛЬСКОГО ПОСЕЛЕНИЯ ДУБЕНСКОГО МУНИЦИПАЛЬНОГО РАЙОНА РЕСПУБЛИКИ МОРДОВИЯ НА 2025 ГОД И НА ПЛАНОВЫЙ ПЕРИОД 2026 И 2027 ГОДОВ
</t>
    </r>
    <r>
      <rPr>
        <b/>
        <sz val="11"/>
        <color rgb="FF000000"/>
        <rFont val="Times New Roman"/>
        <family val="1"/>
        <charset val="204"/>
      </rPr>
      <t xml:space="preserve"> (в процентах от сумм, зачисляемых в консолидированный бюджет  
муниципального района Республики Мордовия)</t>
    </r>
  </si>
  <si>
    <t>Приложение 2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</si>
  <si>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 xml:space="preserve">ОБЪЕМ 
БЕЗВОЗМЕЗДНЫХ ПОСТУПЛЕНИЙ В БЮДЖЕТ ЛОМАТСКОГО СЕЛЬСКОГО ПОСЕЛЕНИЯ ДУБЕНСКОГО МУНИЦИПАЛЬНОГО РАЙОНА РЕСПУБЛИКИ МОРДОВИЯ НА 2025 ГОД И НА ПЛАНОВЫЙ ПЕРИОД 2026 И 2027 ГОДОВ
</t>
  </si>
  <si>
    <t>2027 год</t>
  </si>
  <si>
    <t>Приложение 3 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</si>
  <si>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>ВЕДОМСТВЕННАЯ СТРУКТУРА 
РАСХОДОВ БЮДЖЕТА ЛОМАТСКОГО СЕЛЬСКОГО ПОСЕЛЕНИЯ ДУБЕНСКОГО МУНИЦИПАЛЬНОГО РАЙОНА РЕСПУБЛИКИ МОРДОВИЯ НА 2025 ГОД И НА ПЛАНОВЫЙ ПЕРИОД 2026 И 2027 ГОДОВ</t>
  </si>
  <si>
    <t>2025год</t>
  </si>
  <si>
    <t xml:space="preserve"> «Развитие автомобильных дорог на 2017-2025 годы» в Ломатском сельском поселении Дубенского муниципального района Республики Мордовия»</t>
  </si>
  <si>
    <t>Резервный фонд администрации Ломатского сельского поселения Дубенского муниципального района Республики Мордовия</t>
  </si>
  <si>
    <t>Приложение 4 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</si>
  <si>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>РАСПРЕДЕЛЕНИЕ 
БЮДЖЕТНЫХ АССИГНОВАНИЙ БЮДЖЕТА ЛОМАТСКОГО СЕЛЬСКОГО ПОСЕЛЕНИЯ ДУБЕНСКОГО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2025 ГОД И НА ПЛАНОВЫЙ ПЕРИОД 2026 И 2027 ГОДОВ</t>
  </si>
  <si>
    <t>Муниципальная программа «Развитие автомобильных дорог на 2017-2025 годы» в Ломатском сельском поселении Дубенского муниципального района Республики Мордовия»</t>
  </si>
  <si>
    <t>Муниципальная программа "Развитие муниципальной службы в Ломатском сельском поселении Дубенского муниципального района Республики Мордовия (2015-2025 годы)"</t>
  </si>
  <si>
    <t>Подпрограмма "Управление муниципальным долгом Ломатского сельского поселения Чамзинского муниципального района Республики Мордовия"</t>
  </si>
  <si>
    <t>Приложение 5 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</si>
  <si>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>РАСПРЕДЕЛЕНИЕ 
БЮДЖЕТНЫХ АССИГНОВАНИЙ БЮДЖЕТА ЛОМАТСКОГО СЕЛЬСКОГО ПОСЕЛЕНИЯ ДУБЕНСКОГО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НА 2025 ГОД И НА ПЛАНОВЫЙ ПЕРИОД 2026 И 2027 ГОДОВ</t>
  </si>
  <si>
    <t>Муниципальная программа «Повышение эффективности управления муниципальными финансами в Ломатском сельском поселении Дубенского муниципального района Республики Мордовия на 2016-2025 годы»</t>
  </si>
  <si>
    <t>Приложение 6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</si>
  <si>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>РАСПРЕДЕЛЕНИЕ 
БЮДЖЕТНЫХ АССИГНОВАНИЙ БЮДЖЕТА ЛОМАТСКОГО СЕЛЬСКОГО ПОСЕЛЕНИЯ ДУБЕНСКОГО МУНИЦИПАЛЬНОГО РАЙОНА РЕСПУБЛИКИ МОРДОВИЯ НА ОСУЩЕСТВЛЕНИЕ БЮДЖЕТНЫХ ИНВЕСТИЦИЙ В ФОРМЕ КАПИТАЛЬНЫХ ВЛОЖЕНИЙ В ОБЪЕКТЫ МУНИЦИПАЛЬНОЙ СОБСТВЕННОСТИ НА 2025 ГОД И НА ПЛАНОВЫЙ ПЕРИОД 2026 И 2027 ГОДОВ</t>
  </si>
  <si>
    <t xml:space="preserve">Приложение 7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
</t>
  </si>
  <si>
    <t>РАСПРЕДЕЛЕНИЕ 
ИНЫХ МЕЖБЮДЖЕТНЫХ ТРАНСФЕРТОВ НА ОСУЩЕСТВЛЕНИЕ ПОЛНОМОЧИЙ ПО СОСТАВЛЕНИЮ И РАССМОТРЕНИЮ ПРОЕКТА БЮДЖЕТА ПОСЕЛЕНИЯ, УТВЕРЖДЕНИЮ И ИСПОЛНЕНИЮ БЮДЖЕТА ПОСЕЛЕНИЯ, ОСУЩЕСТВЛЕНИЮ КОНТРОЛЯ ЗА ЕГО ИСПОЛНЕНИЕМ, СОСТАВЛЕНИЮ И УТВЕРЖДЕНИЮ ОТЧЕТА ОБ ИСПОЛНЕНИИ БЮДЖЕТА ЛОМАТСКОГО СЕЛЬСКОГО ПОСЕЛЕНИЯ НА 2025 ГОД И НА ПЛАНОВЫЙ ПЕРИОД 2026 И 2027 ГОДОВ</t>
  </si>
  <si>
    <t>Приложение 8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</si>
  <si>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>ИСТОЧНИКИ 
ВНУТРЕННЕГО ФИНАНСИРОВАНИЯ ДЕФИЦИТА БЮДЖЕТА ЛОМАТСКОГО СЕЛЬСКОГО ПОСЕЛЕНИЯ ДУБЕНСКОГО МУНИЦИПАЛЬНОГО РАЙОНА РЕСПУБЛИКИ МОРДОВИЯ НА 2025 ГОД И НА ПЛАНОВЫЙ ПЕРИОД 2026 и 2027 ГОДОВ</t>
  </si>
  <si>
    <t>Приложение 9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</si>
  <si>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 xml:space="preserve">ПРОГРАММА 
МУНИЦИПАЛЬНЫХ ВНУТРЕННИХ ЗАИМСТВОВАНИЙ ЛОМАТСКОГО СЕЛЬСКОГО ПОСЕЛЕНИЯ ДУБЕНСКОГО МУНИЦИПАЛЬНОГО РАЙОНА РЕСПУБЛИКИ МОРДОВИЯ НА 2025 ГОД И НА ПЛАНОВЫЙ ПЕРИОД 2026 И 2027 ГОДОВ </t>
  </si>
  <si>
    <t>Приложение 10
к решению  Совета депутатов Ломатского сельского поселения Дубенского муниципального района Республики Мордовия «О бюджете Ломатского сельского поселения Дубенского муниципального района Республики Мордовия на 2025 год и на плановый период 2026 и 2027 годов»</t>
  </si>
  <si>
    <t>ПРОГРАММА 
МУНИЦИПАЛЬНЫХ ГАРАНТИЙ ЛОМАТСКОГО СЕЛЬСКОГО ПОСЕЛЕНИЯ ДУБЕНСКОГО МУНИЦИПАЛЬНОГО РАЙОНА РЕСПУБЛИКИ МОРДОВИЯ В ВАЛЮТЕ РОССИЙСКОЙ ФЕДЕРАЦИИ НА 2025 ГОД И 
НА ПЛАНОВЫЙ ПЕРИОД 2026 И 2027 ГОДОВ</t>
  </si>
  <si>
    <t>1. Перечень подлежащих предоставлению муниципальных гарантий Ломатского сельского поселения Дубенского муниципального района Республики Мордовия в 2025 году и в плановом периоде 2026 и 2027 годов</t>
  </si>
  <si>
    <t>2. Общий объем бюджетных ассигнований, предусмотренных на исполнение муниципальных гарантий Ломатского сельского поселения Дубенского муниципального района Республики Мордовия по возможным гарантийным случаям в 2025 году и в плановом периоде 2026 и 2027 годов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</si>
</sst>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,##0.0"/>
    <numFmt numFmtId="165" formatCode="_-* #,##0.0_р_._-;\-* #,##0.0_р_._-;_-* &quot;-&quot;?_р_._-;_-@_-"/>
    <numFmt numFmtId="166" formatCode="0.0"/>
    <numFmt numFmtId="167" formatCode="#,##0.00_ ;\-#,##0.00\ "/>
    <numFmt numFmtId="168" formatCode="_-* #,##0.0&quot;р.&quot;_-;\-* #,##0.0&quot;р.&quot;_-;_-* &quot;-&quot;??&quot;р.&quot;_-;_-@_-"/>
    <numFmt numFmtId="169" formatCode="0.00000"/>
    <numFmt numFmtId="170" formatCode="_-* #,##0.00&quot;р.&quot;_-;\-* #,##0.00&quot;р.&quot;_-;_-* \-??&quot;р.&quot;_-;_-@_-"/>
  </numFmts>
  <fonts count="39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Verdana"/>
      <family val="2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sz val="13"/>
      <name val="Times New Roman"/>
      <family val="1"/>
    </font>
    <font>
      <sz val="13"/>
      <name val="Times New Roman"/>
      <family val="1"/>
      <charset val="204"/>
    </font>
    <font>
      <sz val="13"/>
      <name val="Arial Cyr"/>
      <charset val="204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sz val="9"/>
      <name val="Times New Roman"/>
      <family val="1"/>
      <charset val="204"/>
    </font>
    <font>
      <sz val="9"/>
      <name val="Times New Roman"/>
      <family val="1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44" fontId="0" fillId="0" borderId="0">
      <alignment vertical="top" wrapText="1"/>
    </xf>
    <xf numFmtId="0" fontId="9" fillId="0" borderId="0"/>
    <xf numFmtId="0" fontId="6" fillId="0" borderId="0"/>
    <xf numFmtId="0" fontId="6" fillId="0" borderId="0"/>
    <xf numFmtId="0" fontId="6" fillId="0" borderId="0"/>
    <xf numFmtId="170" fontId="38" fillId="0" borderId="0">
      <alignment vertical="top" wrapText="1"/>
    </xf>
  </cellStyleXfs>
  <cellXfs count="257">
    <xf numFmtId="44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4" fontId="7" fillId="0" borderId="0" xfId="0" applyFont="1" applyFill="1" applyAlignment="1"/>
    <xf numFmtId="44" fontId="10" fillId="0" borderId="0" xfId="0" applyFont="1" applyFill="1" applyAlignment="1">
      <alignment horizontal="left"/>
    </xf>
    <xf numFmtId="164" fontId="10" fillId="0" borderId="0" xfId="0" applyNumberFormat="1" applyFont="1" applyFill="1" applyAlignment="1"/>
    <xf numFmtId="165" fontId="10" fillId="0" borderId="0" xfId="0" applyNumberFormat="1" applyFont="1" applyFill="1" applyAlignment="1"/>
    <xf numFmtId="44" fontId="10" fillId="0" borderId="0" xfId="0" applyFont="1" applyFill="1" applyAlignment="1"/>
    <xf numFmtId="44" fontId="11" fillId="0" borderId="0" xfId="0" applyFont="1" applyFill="1" applyAlignment="1">
      <alignment horizontal="left" wrapText="1"/>
    </xf>
    <xf numFmtId="44" fontId="11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 applyBorder="1" applyAlignment="1"/>
    <xf numFmtId="165" fontId="10" fillId="0" borderId="0" xfId="0" applyNumberFormat="1" applyFont="1" applyFill="1" applyBorder="1" applyAlignment="1"/>
    <xf numFmtId="44" fontId="10" fillId="0" borderId="0" xfId="0" applyFont="1" applyFill="1" applyBorder="1" applyAlignment="1"/>
    <xf numFmtId="49" fontId="11" fillId="0" borderId="6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/>
    <xf numFmtId="164" fontId="10" fillId="3" borderId="0" xfId="0" applyNumberFormat="1" applyFont="1" applyFill="1" applyAlignment="1"/>
    <xf numFmtId="165" fontId="10" fillId="3" borderId="0" xfId="0" applyNumberFormat="1" applyFont="1" applyFill="1" applyBorder="1" applyAlignment="1"/>
    <xf numFmtId="44" fontId="10" fillId="3" borderId="0" xfId="0" applyFont="1" applyFill="1" applyAlignment="1"/>
    <xf numFmtId="164" fontId="10" fillId="3" borderId="6" xfId="1" applyNumberFormat="1" applyFont="1" applyFill="1" applyBorder="1"/>
    <xf numFmtId="164" fontId="10" fillId="0" borderId="0" xfId="0" applyNumberFormat="1" applyFont="1" applyFill="1" applyBorder="1" applyAlignment="1">
      <alignment horizontal="left" vertical="top"/>
    </xf>
    <xf numFmtId="0" fontId="13" fillId="0" borderId="0" xfId="2" applyFont="1"/>
    <xf numFmtId="0" fontId="14" fillId="0" borderId="0" xfId="2" applyFont="1" applyBorder="1" applyAlignment="1"/>
    <xf numFmtId="0" fontId="6" fillId="0" borderId="0" xfId="2" applyAlignment="1"/>
    <xf numFmtId="0" fontId="14" fillId="0" borderId="0" xfId="2" applyFont="1" applyBorder="1" applyAlignment="1">
      <alignment wrapText="1"/>
    </xf>
    <xf numFmtId="0" fontId="11" fillId="0" borderId="0" xfId="2" applyFont="1" applyBorder="1" applyAlignment="1"/>
    <xf numFmtId="0" fontId="8" fillId="0" borderId="0" xfId="2" applyFont="1" applyBorder="1" applyAlignment="1">
      <alignment horizontal="center" wrapText="1"/>
    </xf>
    <xf numFmtId="0" fontId="8" fillId="0" borderId="0" xfId="2" applyFont="1" applyBorder="1" applyAlignment="1">
      <alignment wrapText="1"/>
    </xf>
    <xf numFmtId="0" fontId="8" fillId="0" borderId="0" xfId="2" applyFont="1" applyBorder="1" applyAlignment="1">
      <alignment horizontal="left"/>
    </xf>
    <xf numFmtId="0" fontId="6" fillId="0" borderId="0" xfId="2" applyAlignment="1">
      <alignment wrapText="1"/>
    </xf>
    <xf numFmtId="0" fontId="13" fillId="0" borderId="0" xfId="2" applyFont="1" applyAlignment="1">
      <alignment wrapText="1"/>
    </xf>
    <xf numFmtId="164" fontId="16" fillId="0" borderId="0" xfId="2" applyNumberFormat="1" applyFont="1" applyBorder="1" applyAlignment="1">
      <alignment wrapText="1"/>
    </xf>
    <xf numFmtId="164" fontId="17" fillId="0" borderId="0" xfId="2" applyNumberFormat="1" applyFont="1" applyBorder="1" applyAlignment="1">
      <alignment wrapText="1"/>
    </xf>
    <xf numFmtId="0" fontId="12" fillId="0" borderId="6" xfId="2" applyFont="1" applyBorder="1" applyAlignment="1">
      <alignment horizontal="center" vertical="center" wrapText="1"/>
    </xf>
    <xf numFmtId="2" fontId="13" fillId="0" borderId="0" xfId="2" applyNumberFormat="1" applyFont="1"/>
    <xf numFmtId="49" fontId="12" fillId="0" borderId="6" xfId="2" applyNumberFormat="1" applyFont="1" applyBorder="1" applyAlignment="1">
      <alignment horizontal="center" vertical="top"/>
    </xf>
    <xf numFmtId="49" fontId="12" fillId="0" borderId="6" xfId="2" applyNumberFormat="1" applyFont="1" applyBorder="1" applyAlignment="1">
      <alignment horizontal="center"/>
    </xf>
    <xf numFmtId="1" fontId="12" fillId="0" borderId="6" xfId="2" applyNumberFormat="1" applyFont="1" applyBorder="1" applyAlignment="1">
      <alignment horizontal="center"/>
    </xf>
    <xf numFmtId="164" fontId="12" fillId="0" borderId="0" xfId="2" applyNumberFormat="1" applyFont="1" applyBorder="1" applyAlignment="1">
      <alignment horizontal="right"/>
    </xf>
    <xf numFmtId="0" fontId="13" fillId="0" borderId="0" xfId="2" applyFont="1" applyFill="1"/>
    <xf numFmtId="2" fontId="13" fillId="0" borderId="0" xfId="2" applyNumberFormat="1" applyFont="1" applyFill="1"/>
    <xf numFmtId="164" fontId="13" fillId="0" borderId="0" xfId="2" applyNumberFormat="1" applyFont="1" applyFill="1"/>
    <xf numFmtId="164" fontId="13" fillId="0" borderId="0" xfId="2" applyNumberFormat="1" applyFont="1" applyFill="1" applyBorder="1"/>
    <xf numFmtId="0" fontId="13" fillId="0" borderId="0" xfId="2" applyFont="1" applyFill="1" applyBorder="1"/>
    <xf numFmtId="166" fontId="13" fillId="0" borderId="0" xfId="2" applyNumberFormat="1" applyFont="1" applyBorder="1"/>
    <xf numFmtId="0" fontId="13" fillId="0" borderId="0" xfId="2" applyFont="1" applyBorder="1"/>
    <xf numFmtId="164" fontId="14" fillId="4" borderId="0" xfId="2" applyNumberFormat="1" applyFont="1" applyFill="1" applyBorder="1" applyAlignment="1">
      <alignment horizontal="center"/>
    </xf>
    <xf numFmtId="164" fontId="13" fillId="0" borderId="0" xfId="2" applyNumberFormat="1" applyFont="1"/>
    <xf numFmtId="4" fontId="13" fillId="0" borderId="0" xfId="2" applyNumberFormat="1" applyFont="1"/>
    <xf numFmtId="16" fontId="13" fillId="0" borderId="0" xfId="2" applyNumberFormat="1" applyFont="1"/>
    <xf numFmtId="164" fontId="11" fillId="0" borderId="0" xfId="2" applyNumberFormat="1" applyFont="1"/>
    <xf numFmtId="0" fontId="6" fillId="0" borderId="0" xfId="2"/>
    <xf numFmtId="0" fontId="14" fillId="0" borderId="0" xfId="2" applyFont="1" applyBorder="1" applyAlignment="1">
      <alignment horizontal="left" wrapText="1"/>
    </xf>
    <xf numFmtId="0" fontId="20" fillId="0" borderId="6" xfId="2" applyFont="1" applyBorder="1" applyAlignment="1">
      <alignment horizontal="center" vertical="top"/>
    </xf>
    <xf numFmtId="164" fontId="21" fillId="0" borderId="6" xfId="2" applyNumberFormat="1" applyFont="1" applyBorder="1" applyAlignment="1">
      <alignment horizontal="center" wrapText="1"/>
    </xf>
    <xf numFmtId="0" fontId="22" fillId="0" borderId="6" xfId="2" applyFont="1" applyBorder="1"/>
    <xf numFmtId="164" fontId="6" fillId="0" borderId="0" xfId="2" applyNumberFormat="1"/>
    <xf numFmtId="164" fontId="11" fillId="3" borderId="6" xfId="1" applyNumberFormat="1" applyFont="1" applyFill="1" applyBorder="1"/>
    <xf numFmtId="0" fontId="18" fillId="0" borderId="6" xfId="2" applyNumberFormat="1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top"/>
    </xf>
    <xf numFmtId="0" fontId="20" fillId="0" borderId="16" xfId="2" applyFont="1" applyBorder="1" applyAlignment="1">
      <alignment horizontal="center" vertical="top"/>
    </xf>
    <xf numFmtId="0" fontId="20" fillId="0" borderId="17" xfId="2" applyFont="1" applyBorder="1" applyAlignment="1">
      <alignment horizontal="center" vertical="top"/>
    </xf>
    <xf numFmtId="0" fontId="20" fillId="0" borderId="12" xfId="2" applyFont="1" applyBorder="1" applyAlignment="1">
      <alignment horizontal="center" vertical="top"/>
    </xf>
    <xf numFmtId="0" fontId="20" fillId="0" borderId="13" xfId="2" applyFont="1" applyBorder="1" applyAlignment="1">
      <alignment horizontal="center" vertical="justify" wrapText="1"/>
    </xf>
    <xf numFmtId="0" fontId="20" fillId="0" borderId="13" xfId="2" applyFont="1" applyBorder="1" applyAlignment="1">
      <alignment vertical="justify" wrapText="1"/>
    </xf>
    <xf numFmtId="164" fontId="20" fillId="0" borderId="13" xfId="2" applyNumberFormat="1" applyFont="1" applyBorder="1" applyAlignment="1">
      <alignment horizontal="center" wrapText="1"/>
    </xf>
    <xf numFmtId="164" fontId="21" fillId="4" borderId="13" xfId="2" applyNumberFormat="1" applyFont="1" applyFill="1" applyBorder="1" applyAlignment="1">
      <alignment horizontal="center"/>
    </xf>
    <xf numFmtId="164" fontId="21" fillId="4" borderId="14" xfId="2" applyNumberFormat="1" applyFont="1" applyFill="1" applyBorder="1" applyAlignment="1">
      <alignment horizontal="center"/>
    </xf>
    <xf numFmtId="0" fontId="24" fillId="0" borderId="6" xfId="2" applyNumberFormat="1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 wrapText="1"/>
    </xf>
    <xf numFmtId="164" fontId="25" fillId="0" borderId="6" xfId="2" applyNumberFormat="1" applyFont="1" applyBorder="1" applyAlignment="1">
      <alignment horizontal="center" vertical="center" wrapText="1"/>
    </xf>
    <xf numFmtId="0" fontId="25" fillId="0" borderId="6" xfId="2" applyFont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wrapText="1"/>
    </xf>
    <xf numFmtId="0" fontId="27" fillId="3" borderId="6" xfId="1" applyFont="1" applyFill="1" applyBorder="1" applyAlignment="1">
      <alignment horizontal="left" vertical="top"/>
    </xf>
    <xf numFmtId="0" fontId="27" fillId="3" borderId="6" xfId="1" applyFont="1" applyFill="1" applyBorder="1" applyAlignment="1">
      <alignment vertical="top" wrapText="1"/>
    </xf>
    <xf numFmtId="0" fontId="28" fillId="3" borderId="6" xfId="1" applyFont="1" applyFill="1" applyBorder="1" applyAlignment="1">
      <alignment horizontal="left" vertical="top"/>
    </xf>
    <xf numFmtId="0" fontId="28" fillId="3" borderId="6" xfId="1" applyFont="1" applyFill="1" applyBorder="1" applyAlignment="1">
      <alignment vertical="top" wrapText="1"/>
    </xf>
    <xf numFmtId="49" fontId="28" fillId="3" borderId="6" xfId="1" applyNumberFormat="1" applyFont="1" applyFill="1" applyBorder="1" applyAlignment="1">
      <alignment horizontal="left" vertical="top"/>
    </xf>
    <xf numFmtId="49" fontId="29" fillId="0" borderId="23" xfId="0" applyNumberFormat="1" applyFont="1" applyBorder="1" applyAlignment="1">
      <alignment horizontal="left" vertical="top" wrapText="1" shrinkToFit="1"/>
    </xf>
    <xf numFmtId="49" fontId="29" fillId="0" borderId="23" xfId="0" applyNumberFormat="1" applyFont="1" applyBorder="1" applyAlignment="1">
      <alignment horizontal="left" vertical="top" wrapText="1"/>
    </xf>
    <xf numFmtId="0" fontId="29" fillId="0" borderId="23" xfId="0" applyNumberFormat="1" applyFont="1" applyBorder="1" applyAlignment="1">
      <alignment horizontal="left" vertical="top" wrapText="1"/>
    </xf>
    <xf numFmtId="49" fontId="30" fillId="0" borderId="23" xfId="0" applyNumberFormat="1" applyFont="1" applyBorder="1" applyAlignment="1">
      <alignment horizontal="left" vertical="top" wrapText="1" shrinkToFit="1"/>
    </xf>
    <xf numFmtId="49" fontId="30" fillId="0" borderId="23" xfId="0" applyNumberFormat="1" applyFont="1" applyBorder="1" applyAlignment="1">
      <alignment horizontal="left" vertical="top" wrapText="1"/>
    </xf>
    <xf numFmtId="0" fontId="30" fillId="0" borderId="23" xfId="0" applyNumberFormat="1" applyFont="1" applyBorder="1" applyAlignment="1">
      <alignment horizontal="left" vertical="top" wrapText="1"/>
    </xf>
    <xf numFmtId="2" fontId="30" fillId="0" borderId="23" xfId="0" applyNumberFormat="1" applyFont="1" applyBorder="1" applyAlignment="1">
      <alignment horizontal="left" vertical="top" wrapText="1" shrinkToFit="1"/>
    </xf>
    <xf numFmtId="2" fontId="31" fillId="0" borderId="23" xfId="0" applyNumberFormat="1" applyFont="1" applyBorder="1" applyAlignment="1">
      <alignment horizontal="left" vertical="top" wrapText="1" shrinkToFit="1"/>
    </xf>
    <xf numFmtId="0" fontId="30" fillId="0" borderId="23" xfId="0" applyNumberFormat="1" applyFont="1" applyBorder="1">
      <alignment vertical="top" wrapText="1"/>
    </xf>
    <xf numFmtId="0" fontId="29" fillId="0" borderId="23" xfId="0" applyNumberFormat="1" applyFont="1" applyBorder="1">
      <alignment vertical="top" wrapText="1"/>
    </xf>
    <xf numFmtId="49" fontId="30" fillId="0" borderId="23" xfId="0" applyNumberFormat="1" applyFont="1" applyBorder="1" applyAlignment="1">
      <alignment vertical="top" wrapText="1" shrinkToFit="1"/>
    </xf>
    <xf numFmtId="49" fontId="30" fillId="0" borderId="23" xfId="0" applyNumberFormat="1" applyFont="1" applyBorder="1">
      <alignment vertical="top" wrapText="1"/>
    </xf>
    <xf numFmtId="49" fontId="30" fillId="0" borderId="23" xfId="0" applyNumberFormat="1" applyFont="1" applyFill="1" applyBorder="1" applyAlignment="1">
      <alignment horizontal="left" vertical="top" wrapText="1" shrinkToFit="1"/>
    </xf>
    <xf numFmtId="49" fontId="30" fillId="0" borderId="23" xfId="0" applyNumberFormat="1" applyFont="1" applyFill="1" applyBorder="1" applyAlignment="1">
      <alignment horizontal="left" vertical="top" wrapText="1"/>
    </xf>
    <xf numFmtId="0" fontId="30" fillId="0" borderId="23" xfId="0" applyNumberFormat="1" applyFont="1" applyFill="1" applyBorder="1" applyAlignment="1">
      <alignment horizontal="left" vertical="top" wrapText="1"/>
    </xf>
    <xf numFmtId="49" fontId="30" fillId="5" borderId="23" xfId="0" applyNumberFormat="1" applyFont="1" applyFill="1" applyBorder="1" applyAlignment="1">
      <alignment horizontal="left" vertical="top" wrapText="1" shrinkToFit="1"/>
    </xf>
    <xf numFmtId="49" fontId="30" fillId="5" borderId="23" xfId="0" applyNumberFormat="1" applyFont="1" applyFill="1" applyBorder="1" applyAlignment="1">
      <alignment horizontal="left" vertical="top" wrapText="1"/>
    </xf>
    <xf numFmtId="0" fontId="30" fillId="5" borderId="23" xfId="0" applyNumberFormat="1" applyFont="1" applyFill="1" applyBorder="1" applyAlignment="1">
      <alignment horizontal="left" vertical="top" wrapText="1"/>
    </xf>
    <xf numFmtId="2" fontId="30" fillId="5" borderId="23" xfId="0" applyNumberFormat="1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167" fontId="10" fillId="0" borderId="0" xfId="0" applyNumberFormat="1" applyFont="1" applyFill="1" applyAlignment="1"/>
    <xf numFmtId="168" fontId="10" fillId="0" borderId="0" xfId="0" applyNumberFormat="1" applyFont="1" applyFill="1" applyAlignment="1"/>
    <xf numFmtId="164" fontId="19" fillId="0" borderId="6" xfId="2" applyNumberFormat="1" applyFont="1" applyBorder="1" applyAlignment="1">
      <alignment horizontal="center" wrapText="1"/>
    </xf>
    <xf numFmtId="164" fontId="20" fillId="0" borderId="6" xfId="2" applyNumberFormat="1" applyFont="1" applyBorder="1" applyAlignment="1">
      <alignment horizontal="center" wrapText="1"/>
    </xf>
    <xf numFmtId="169" fontId="2" fillId="0" borderId="1" xfId="0" applyNumberFormat="1" applyFont="1" applyFill="1" applyBorder="1" applyAlignment="1">
      <alignment horizontal="center" wrapText="1"/>
    </xf>
    <xf numFmtId="169" fontId="0" fillId="0" borderId="0" xfId="0" applyNumberFormat="1" applyFont="1" applyFill="1" applyAlignment="1">
      <alignment vertical="top" wrapText="1"/>
    </xf>
    <xf numFmtId="4" fontId="20" fillId="0" borderId="6" xfId="2" applyNumberFormat="1" applyFont="1" applyBorder="1" applyAlignment="1">
      <alignment horizontal="center" vertical="center" wrapText="1"/>
    </xf>
    <xf numFmtId="164" fontId="21" fillId="0" borderId="6" xfId="2" applyNumberFormat="1" applyFont="1" applyBorder="1" applyAlignment="1">
      <alignment horizontal="center" vertical="top" wrapText="1"/>
    </xf>
    <xf numFmtId="0" fontId="32" fillId="0" borderId="6" xfId="3" applyFont="1" applyBorder="1" applyAlignment="1">
      <alignment horizontal="center" vertical="center"/>
    </xf>
    <xf numFmtId="0" fontId="32" fillId="0" borderId="6" xfId="3" applyFont="1" applyBorder="1" applyAlignment="1">
      <alignment horizontal="center" vertical="top"/>
    </xf>
    <xf numFmtId="0" fontId="33" fillId="0" borderId="6" xfId="4" applyFont="1" applyBorder="1" applyAlignment="1">
      <alignment horizontal="center" vertical="top" wrapText="1"/>
    </xf>
    <xf numFmtId="0" fontId="33" fillId="0" borderId="6" xfId="4" applyFont="1" applyBorder="1" applyAlignment="1">
      <alignment vertical="top" wrapText="1"/>
    </xf>
    <xf numFmtId="164" fontId="34" fillId="0" borderId="6" xfId="2" applyNumberFormat="1" applyFont="1" applyBorder="1" applyAlignment="1">
      <alignment horizontal="right"/>
    </xf>
    <xf numFmtId="0" fontId="35" fillId="0" borderId="6" xfId="4" applyFont="1" applyBorder="1" applyAlignment="1">
      <alignment horizontal="center" vertical="top" wrapText="1"/>
    </xf>
    <xf numFmtId="0" fontId="33" fillId="0" borderId="6" xfId="4" applyFont="1" applyBorder="1" applyAlignment="1">
      <alignment horizontal="left" vertical="top" wrapText="1"/>
    </xf>
    <xf numFmtId="0" fontId="35" fillId="0" borderId="6" xfId="4" applyFont="1" applyBorder="1" applyAlignment="1">
      <alignment horizontal="left" vertical="top" wrapText="1"/>
    </xf>
    <xf numFmtId="164" fontId="36" fillId="0" borderId="6" xfId="2" applyNumberFormat="1" applyFont="1" applyBorder="1" applyAlignment="1">
      <alignment horizontal="right"/>
    </xf>
    <xf numFmtId="0" fontId="35" fillId="0" borderId="6" xfId="4" applyFont="1" applyBorder="1" applyAlignment="1">
      <alignment vertical="top" wrapText="1"/>
    </xf>
    <xf numFmtId="0" fontId="35" fillId="4" borderId="6" xfId="4" applyFont="1" applyFill="1" applyBorder="1" applyAlignment="1">
      <alignment horizontal="center" vertical="top" wrapText="1"/>
    </xf>
    <xf numFmtId="164" fontId="34" fillId="4" borderId="6" xfId="2" applyNumberFormat="1" applyFont="1" applyFill="1" applyBorder="1" applyAlignment="1">
      <alignment horizontal="right"/>
    </xf>
    <xf numFmtId="164" fontId="36" fillId="4" borderId="6" xfId="2" applyNumberFormat="1" applyFont="1" applyFill="1" applyBorder="1" applyAlignment="1">
      <alignment horizontal="right"/>
    </xf>
    <xf numFmtId="164" fontId="36" fillId="3" borderId="6" xfId="2" applyNumberFormat="1" applyFont="1" applyFill="1" applyBorder="1" applyAlignment="1">
      <alignment horizontal="right"/>
    </xf>
    <xf numFmtId="164" fontId="33" fillId="0" borderId="6" xfId="2" applyNumberFormat="1" applyFont="1" applyBorder="1"/>
    <xf numFmtId="0" fontId="33" fillId="4" borderId="6" xfId="4" applyFont="1" applyFill="1" applyBorder="1" applyAlignment="1">
      <alignment horizontal="center" vertical="top" wrapText="1"/>
    </xf>
    <xf numFmtId="0" fontId="33" fillId="4" borderId="6" xfId="4" applyFont="1" applyFill="1" applyBorder="1" applyAlignment="1">
      <alignment vertical="top" wrapText="1"/>
    </xf>
    <xf numFmtId="0" fontId="35" fillId="4" borderId="6" xfId="4" applyFont="1" applyFill="1" applyBorder="1" applyAlignment="1">
      <alignment vertical="top" wrapText="1"/>
    </xf>
    <xf numFmtId="164" fontId="36" fillId="0" borderId="6" xfId="2" applyNumberFormat="1" applyFont="1" applyBorder="1"/>
    <xf numFmtId="166" fontId="36" fillId="0" borderId="6" xfId="2" applyNumberFormat="1" applyFont="1" applyBorder="1"/>
    <xf numFmtId="0" fontId="35" fillId="4" borderId="10" xfId="4" applyFont="1" applyFill="1" applyBorder="1" applyAlignment="1">
      <alignment horizontal="center" vertical="top" wrapText="1"/>
    </xf>
    <xf numFmtId="0" fontId="35" fillId="4" borderId="10" xfId="4" applyFont="1" applyFill="1" applyBorder="1" applyAlignment="1">
      <alignment vertical="top" wrapText="1"/>
    </xf>
    <xf numFmtId="0" fontId="35" fillId="0" borderId="6" xfId="4" applyFont="1" applyBorder="1" applyAlignment="1">
      <alignment horizontal="justify" vertical="top" wrapText="1"/>
    </xf>
    <xf numFmtId="4" fontId="35" fillId="0" borderId="6" xfId="4" applyNumberFormat="1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center"/>
    </xf>
    <xf numFmtId="0" fontId="37" fillId="4" borderId="6" xfId="1" applyFont="1" applyFill="1" applyBorder="1" applyAlignment="1">
      <alignment wrapText="1"/>
    </xf>
    <xf numFmtId="0" fontId="2" fillId="3" borderId="6" xfId="1" applyFont="1" applyFill="1" applyBorder="1" applyAlignment="1">
      <alignment wrapText="1"/>
    </xf>
    <xf numFmtId="166" fontId="3" fillId="0" borderId="1" xfId="0" applyNumberFormat="1" applyFont="1" applyFill="1" applyBorder="1" applyAlignment="1">
      <alignment horizontal="right" wrapText="1"/>
    </xf>
    <xf numFmtId="166" fontId="29" fillId="0" borderId="23" xfId="0" applyNumberFormat="1" applyFont="1" applyBorder="1" applyAlignment="1">
      <alignment horizontal="right" vertical="top" wrapText="1"/>
    </xf>
    <xf numFmtId="166" fontId="30" fillId="0" borderId="23" xfId="0" applyNumberFormat="1" applyFont="1" applyBorder="1" applyAlignment="1">
      <alignment horizontal="right" vertical="top" wrapText="1"/>
    </xf>
    <xf numFmtId="166" fontId="30" fillId="5" borderId="23" xfId="0" applyNumberFormat="1" applyFont="1" applyFill="1" applyBorder="1" applyAlignment="1">
      <alignment horizontal="right" vertical="top" wrapText="1"/>
    </xf>
    <xf numFmtId="166" fontId="30" fillId="0" borderId="23" xfId="0" applyNumberFormat="1" applyFont="1" applyFill="1" applyBorder="1" applyAlignment="1">
      <alignment horizontal="right" vertical="top" wrapText="1"/>
    </xf>
    <xf numFmtId="0" fontId="29" fillId="0" borderId="23" xfId="0" applyNumberFormat="1" applyFont="1" applyBorder="1" applyAlignment="1">
      <alignment horizontal="left" vertical="top" wrapText="1" shrinkToFit="1"/>
    </xf>
    <xf numFmtId="0" fontId="29" fillId="0" borderId="23" xfId="0" applyNumberFormat="1" applyFont="1" applyBorder="1" applyAlignment="1">
      <alignment horizontal="left" wrapText="1"/>
    </xf>
    <xf numFmtId="166" fontId="29" fillId="0" borderId="23" xfId="0" applyNumberFormat="1" applyFont="1" applyBorder="1" applyAlignment="1">
      <alignment horizontal="right" wrapText="1"/>
    </xf>
    <xf numFmtId="0" fontId="30" fillId="0" borderId="23" xfId="0" applyNumberFormat="1" applyFont="1" applyBorder="1" applyAlignment="1">
      <alignment horizontal="left" vertical="top" wrapText="1" shrinkToFit="1"/>
    </xf>
    <xf numFmtId="49" fontId="30" fillId="0" borderId="23" xfId="0" applyNumberFormat="1" applyFont="1" applyBorder="1" applyAlignment="1">
      <alignment horizontal="left" wrapText="1"/>
    </xf>
    <xf numFmtId="166" fontId="30" fillId="0" borderId="23" xfId="0" applyNumberFormat="1" applyFont="1" applyBorder="1" applyAlignment="1">
      <alignment horizontal="right" wrapText="1"/>
    </xf>
    <xf numFmtId="0" fontId="30" fillId="0" borderId="23" xfId="0" applyNumberFormat="1" applyFont="1" applyBorder="1" applyAlignment="1">
      <alignment horizontal="left" wrapText="1"/>
    </xf>
    <xf numFmtId="49" fontId="30" fillId="0" borderId="23" xfId="0" applyNumberFormat="1" applyFont="1" applyBorder="1" applyAlignment="1">
      <alignment wrapText="1"/>
    </xf>
    <xf numFmtId="44" fontId="30" fillId="0" borderId="23" xfId="0" applyFont="1" applyBorder="1" applyAlignment="1">
      <alignment wrapText="1"/>
    </xf>
    <xf numFmtId="0" fontId="30" fillId="0" borderId="23" xfId="0" applyNumberFormat="1" applyFont="1" applyBorder="1" applyAlignment="1">
      <alignment wrapText="1"/>
    </xf>
    <xf numFmtId="49" fontId="11" fillId="0" borderId="23" xfId="5" applyNumberFormat="1" applyFont="1" applyBorder="1" applyAlignment="1">
      <alignment horizontal="justify" vertical="center" wrapText="1" shrinkToFit="1"/>
    </xf>
    <xf numFmtId="49" fontId="10" fillId="0" borderId="23" xfId="5" applyNumberFormat="1" applyFont="1" applyBorder="1" applyAlignment="1">
      <alignment horizontal="center" vertical="center" wrapText="1" shrinkToFit="1"/>
    </xf>
    <xf numFmtId="49" fontId="10" fillId="0" borderId="23" xfId="5" applyNumberFormat="1" applyFont="1" applyBorder="1" applyAlignment="1">
      <alignment horizontal="justify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/>
    </xf>
    <xf numFmtId="169" fontId="2" fillId="0" borderId="1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 wrapText="1"/>
    </xf>
    <xf numFmtId="49" fontId="10" fillId="0" borderId="27" xfId="5" applyNumberFormat="1" applyFont="1" applyBorder="1" applyAlignment="1">
      <alignment horizontal="center" vertical="center" wrapText="1" shrinkToFit="1"/>
    </xf>
    <xf numFmtId="49" fontId="10" fillId="0" borderId="28" xfId="5" applyNumberFormat="1" applyFont="1" applyBorder="1" applyAlignment="1">
      <alignment horizontal="center" vertical="center" wrapText="1" shrinkToFit="1"/>
    </xf>
    <xf numFmtId="49" fontId="10" fillId="0" borderId="29" xfId="5" applyNumberFormat="1" applyFont="1" applyBorder="1" applyAlignment="1">
      <alignment horizontal="center" vertical="center" wrapText="1" shrinkToFit="1"/>
    </xf>
    <xf numFmtId="0" fontId="5" fillId="0" borderId="0" xfId="0" applyNumberFormat="1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top" wrapText="1"/>
    </xf>
    <xf numFmtId="0" fontId="0" fillId="0" borderId="5" xfId="0" applyNumberFormat="1" applyFont="1" applyFill="1" applyBorder="1" applyAlignment="1">
      <alignment horizontal="right" vertical="top" wrapText="1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49" fontId="10" fillId="0" borderId="24" xfId="5" applyNumberFormat="1" applyFont="1" applyBorder="1" applyAlignment="1">
      <alignment horizontal="center" vertical="center" wrapText="1" shrinkToFit="1"/>
    </xf>
    <xf numFmtId="49" fontId="10" fillId="0" borderId="25" xfId="5" applyNumberFormat="1" applyFont="1" applyBorder="1" applyAlignment="1">
      <alignment horizontal="center" vertical="center" wrapText="1" shrinkToFit="1"/>
    </xf>
    <xf numFmtId="49" fontId="10" fillId="0" borderId="26" xfId="5" applyNumberFormat="1" applyFont="1" applyBorder="1" applyAlignment="1">
      <alignment horizontal="center" vertical="center" wrapText="1" shrinkToFit="1"/>
    </xf>
    <xf numFmtId="44" fontId="12" fillId="0" borderId="0" xfId="0" applyFont="1" applyFill="1" applyAlignment="1">
      <alignment horizontal="center" vertical="top" wrapText="1"/>
    </xf>
    <xf numFmtId="44" fontId="11" fillId="0" borderId="6" xfId="0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>
      <alignment horizontal="right" vertical="top" wrapText="1"/>
    </xf>
    <xf numFmtId="169" fontId="2" fillId="0" borderId="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44" fontId="11" fillId="0" borderId="6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5" fillId="4" borderId="6" xfId="4" applyFont="1" applyFill="1" applyBorder="1" applyAlignment="1">
      <alignment horizontal="center" vertical="top" wrapText="1"/>
    </xf>
    <xf numFmtId="0" fontId="35" fillId="4" borderId="6" xfId="4" applyFont="1" applyFill="1" applyBorder="1" applyAlignment="1">
      <alignment vertical="top" wrapText="1"/>
    </xf>
    <xf numFmtId="164" fontId="36" fillId="0" borderId="10" xfId="2" applyNumberFormat="1" applyFont="1" applyBorder="1" applyAlignment="1">
      <alignment horizontal="right"/>
    </xf>
    <xf numFmtId="164" fontId="36" fillId="0" borderId="11" xfId="2" applyNumberFormat="1" applyFont="1" applyBorder="1" applyAlignment="1">
      <alignment horizontal="right"/>
    </xf>
    <xf numFmtId="0" fontId="14" fillId="0" borderId="0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/>
    </xf>
    <xf numFmtId="0" fontId="12" fillId="0" borderId="6" xfId="2" applyFont="1" applyBorder="1" applyAlignment="1">
      <alignment horizontal="center" vertical="center"/>
    </xf>
    <xf numFmtId="0" fontId="15" fillId="0" borderId="6" xfId="2" applyFont="1" applyFill="1" applyBorder="1" applyAlignment="1">
      <alignment horizontal="center" vertical="center" wrapText="1"/>
    </xf>
    <xf numFmtId="164" fontId="14" fillId="4" borderId="0" xfId="2" applyNumberFormat="1" applyFont="1" applyFill="1" applyBorder="1" applyAlignment="1">
      <alignment horizontal="center"/>
    </xf>
    <xf numFmtId="0" fontId="12" fillId="0" borderId="0" xfId="2" applyFont="1" applyBorder="1" applyAlignment="1">
      <alignment horizontal="center" vertical="top" wrapText="1"/>
    </xf>
    <xf numFmtId="0" fontId="32" fillId="0" borderId="6" xfId="3" applyFont="1" applyBorder="1" applyAlignment="1">
      <alignment vertical="justify" wrapText="1"/>
    </xf>
    <xf numFmtId="164" fontId="20" fillId="0" borderId="7" xfId="2" applyNumberFormat="1" applyFont="1" applyBorder="1" applyAlignment="1">
      <alignment horizontal="center"/>
    </xf>
    <xf numFmtId="164" fontId="20" fillId="0" borderId="9" xfId="2" applyNumberFormat="1" applyFont="1" applyBorder="1" applyAlignment="1">
      <alignment horizontal="center"/>
    </xf>
    <xf numFmtId="0" fontId="19" fillId="0" borderId="6" xfId="2" applyFont="1" applyBorder="1" applyAlignment="1">
      <alignment horizontal="left" wrapText="1"/>
    </xf>
    <xf numFmtId="164" fontId="19" fillId="0" borderId="6" xfId="2" applyNumberFormat="1" applyFont="1" applyBorder="1" applyAlignment="1">
      <alignment horizontal="center" wrapText="1"/>
    </xf>
    <xf numFmtId="164" fontId="21" fillId="4" borderId="7" xfId="2" applyNumberFormat="1" applyFont="1" applyFill="1" applyBorder="1" applyAlignment="1">
      <alignment horizontal="center"/>
    </xf>
    <xf numFmtId="164" fontId="21" fillId="4" borderId="9" xfId="2" applyNumberFormat="1" applyFont="1" applyFill="1" applyBorder="1" applyAlignment="1">
      <alignment horizontal="center"/>
    </xf>
    <xf numFmtId="164" fontId="20" fillId="0" borderId="6" xfId="2" applyNumberFormat="1" applyFont="1" applyBorder="1" applyAlignment="1">
      <alignment horizontal="center"/>
    </xf>
    <xf numFmtId="0" fontId="32" fillId="0" borderId="7" xfId="3" applyFont="1" applyBorder="1" applyAlignment="1">
      <alignment vertical="justify" wrapText="1"/>
    </xf>
    <xf numFmtId="0" fontId="32" fillId="0" borderId="8" xfId="3" applyFont="1" applyBorder="1" applyAlignment="1">
      <alignment vertical="justify" wrapText="1"/>
    </xf>
    <xf numFmtId="0" fontId="32" fillId="0" borderId="9" xfId="3" applyFont="1" applyBorder="1" applyAlignment="1">
      <alignment vertical="justify" wrapText="1"/>
    </xf>
    <xf numFmtId="164" fontId="21" fillId="0" borderId="7" xfId="2" applyNumberFormat="1" applyFont="1" applyBorder="1" applyAlignment="1">
      <alignment horizontal="center"/>
    </xf>
    <xf numFmtId="164" fontId="21" fillId="0" borderId="9" xfId="2" applyNumberFormat="1" applyFont="1" applyBorder="1" applyAlignment="1">
      <alignment horizontal="center"/>
    </xf>
    <xf numFmtId="164" fontId="21" fillId="0" borderId="6" xfId="2" applyNumberFormat="1" applyFont="1" applyBorder="1" applyAlignment="1">
      <alignment horizontal="center"/>
    </xf>
    <xf numFmtId="164" fontId="21" fillId="4" borderId="6" xfId="2" applyNumberFormat="1" applyFont="1" applyFill="1" applyBorder="1" applyAlignment="1">
      <alignment horizontal="center"/>
    </xf>
    <xf numFmtId="0" fontId="32" fillId="0" borderId="6" xfId="3" applyFont="1" applyBorder="1" applyAlignment="1">
      <alignment wrapText="1"/>
    </xf>
    <xf numFmtId="164" fontId="20" fillId="0" borderId="7" xfId="2" applyNumberFormat="1" applyFont="1" applyBorder="1" applyAlignment="1">
      <alignment horizontal="center" wrapText="1"/>
    </xf>
    <xf numFmtId="164" fontId="20" fillId="0" borderId="9" xfId="2" applyNumberFormat="1" applyFont="1" applyBorder="1" applyAlignment="1">
      <alignment horizontal="center" wrapText="1"/>
    </xf>
    <xf numFmtId="164" fontId="20" fillId="0" borderId="6" xfId="2" applyNumberFormat="1" applyFont="1" applyBorder="1" applyAlignment="1">
      <alignment horizontal="center" wrapText="1"/>
    </xf>
    <xf numFmtId="0" fontId="7" fillId="0" borderId="0" xfId="2" applyFont="1" applyBorder="1" applyAlignment="1">
      <alignment horizontal="left" vertical="top" wrapText="1"/>
    </xf>
    <xf numFmtId="0" fontId="18" fillId="0" borderId="6" xfId="2" applyFont="1" applyBorder="1" applyAlignment="1">
      <alignment horizontal="center" wrapText="1"/>
    </xf>
    <xf numFmtId="0" fontId="18" fillId="0" borderId="6" xfId="2" applyFont="1" applyBorder="1" applyAlignment="1">
      <alignment horizontal="center" vertical="center"/>
    </xf>
    <xf numFmtId="0" fontId="19" fillId="0" borderId="6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wrapText="1"/>
    </xf>
    <xf numFmtId="0" fontId="24" fillId="0" borderId="17" xfId="2" applyFont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top" wrapText="1"/>
    </xf>
    <xf numFmtId="0" fontId="24" fillId="0" borderId="11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left" vertical="top" wrapText="1"/>
    </xf>
    <xf numFmtId="0" fontId="24" fillId="0" borderId="6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/>
    </xf>
    <xf numFmtId="0" fontId="24" fillId="0" borderId="9" xfId="2" applyFont="1" applyBorder="1" applyAlignment="1">
      <alignment horizontal="center" vertical="center"/>
    </xf>
    <xf numFmtId="164" fontId="21" fillId="0" borderId="6" xfId="2" applyNumberFormat="1" applyFont="1" applyBorder="1" applyAlignment="1">
      <alignment horizontal="center" vertical="top"/>
    </xf>
    <xf numFmtId="164" fontId="21" fillId="0" borderId="9" xfId="2" applyNumberFormat="1" applyFont="1" applyBorder="1" applyAlignment="1">
      <alignment horizontal="center" vertical="top"/>
    </xf>
    <xf numFmtId="0" fontId="21" fillId="0" borderId="6" xfId="2" applyFont="1" applyBorder="1" applyAlignment="1">
      <alignment horizontal="center" vertical="top" wrapText="1"/>
    </xf>
    <xf numFmtId="0" fontId="20" fillId="0" borderId="6" xfId="2" applyFont="1" applyBorder="1" applyAlignment="1">
      <alignment horizontal="center" vertical="justify" wrapText="1"/>
    </xf>
    <xf numFmtId="4" fontId="20" fillId="0" borderId="6" xfId="2" applyNumberFormat="1" applyFont="1" applyBorder="1" applyAlignment="1">
      <alignment horizontal="center" vertical="center" wrapText="1"/>
    </xf>
    <xf numFmtId="0" fontId="23" fillId="0" borderId="18" xfId="2" applyFont="1" applyBorder="1" applyAlignment="1">
      <alignment horizontal="left" vertical="top" wrapText="1"/>
    </xf>
    <xf numFmtId="0" fontId="23" fillId="0" borderId="0" xfId="2" applyFont="1" applyBorder="1" applyAlignment="1">
      <alignment horizontal="left" vertical="top"/>
    </xf>
    <xf numFmtId="0" fontId="23" fillId="0" borderId="19" xfId="2" applyFont="1" applyBorder="1" applyAlignment="1">
      <alignment horizontal="left" vertical="top"/>
    </xf>
    <xf numFmtId="0" fontId="25" fillId="0" borderId="10" xfId="2" applyFont="1" applyBorder="1" applyAlignment="1">
      <alignment horizontal="center" vertical="top" wrapText="1"/>
    </xf>
    <xf numFmtId="0" fontId="25" fillId="0" borderId="20" xfId="2" applyFont="1" applyBorder="1" applyAlignment="1">
      <alignment horizontal="center" vertical="top" wrapText="1"/>
    </xf>
    <xf numFmtId="0" fontId="25" fillId="0" borderId="11" xfId="2" applyFont="1" applyBorder="1" applyAlignment="1">
      <alignment horizontal="center" vertical="top" wrapText="1"/>
    </xf>
    <xf numFmtId="164" fontId="25" fillId="0" borderId="12" xfId="2" applyNumberFormat="1" applyFont="1" applyBorder="1" applyAlignment="1">
      <alignment horizontal="center" vertical="center"/>
    </xf>
    <xf numFmtId="164" fontId="25" fillId="0" borderId="14" xfId="2" applyNumberFormat="1" applyFont="1" applyBorder="1" applyAlignment="1">
      <alignment horizontal="center" vertical="center"/>
    </xf>
    <xf numFmtId="164" fontId="25" fillId="0" borderId="15" xfId="2" applyNumberFormat="1" applyFont="1" applyBorder="1" applyAlignment="1">
      <alignment horizontal="center" vertical="center"/>
    </xf>
    <xf numFmtId="164" fontId="25" fillId="0" borderId="17" xfId="2" applyNumberFormat="1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 wrapText="1"/>
    </xf>
    <xf numFmtId="0" fontId="25" fillId="0" borderId="7" xfId="2" applyFont="1" applyBorder="1" applyAlignment="1">
      <alignment horizontal="center" vertical="center" wrapText="1"/>
    </xf>
    <xf numFmtId="0" fontId="25" fillId="0" borderId="8" xfId="2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</cellXfs>
  <cellStyles count="6">
    <cellStyle name="Excel Built-in Normal" xfId="5"/>
    <cellStyle name="Обычный" xfId="0" builtinId="0"/>
    <cellStyle name="Обычный 2" xfId="2"/>
    <cellStyle name="Обычный_Заимствоания (2014)" xfId="3"/>
    <cellStyle name="Обычный_Источники(2013)" xfId="4"/>
    <cellStyle name="Стиль 1" xfId="1"/>
  </cellStyles>
  <dxfs count="6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/&#1048;&#1054;&#1064;&#1048;&#1053;&#1040;%20&#1048;.&#1040;/&#1057;&#1045;&#1051;&#1054;/&#1056;&#1045;&#1064;&#1045;&#1053;&#1048;&#1071;%20&#1054;%20&#1041;&#1070;&#1044;&#1046;&#1045;&#1058;&#1045;%20&#1048;%20&#1042;&#1053;&#1045;&#1057;&#1045;&#1053;&#1048;&#1045;%20&#1048;&#1047;&#1052;&#1045;&#1053;&#1045;&#1053;&#1048;&#1049;/2021/&#1056;&#1077;&#1096;&#1077;&#1085;&#1080;&#1077;%20&#1086;%20&#1073;&#1102;&#1076;&#1078;&#1077;&#1090;&#1077;%20&#1085;&#1072;%202021-2023%20&#1075;&#1086;&#1076;/3%20&#1074;&#1072;&#1088;&#1080;&#1072;&#1085;&#1090;/&#1040;&#1083;&#1077;&#1082;&#1089;&#1077;&#1077;&#1074;&#1082;&#1072;/&#1055;&#1088;&#1080;&#1083;&#1086;&#1078;&#1077;&#1085;&#1080;&#1103;%20&#1082;%20&#1088;&#1077;&#1096;&#1077;&#1085;&#1080;&#1102;%20&#1086;%20&#1073;&#1102;&#1076;&#1078;&#1077;&#1090;&#1077;%20&#1085;&#1072;%202021-2023%20&#1075;&#1075;%20&#1040;&#1083;&#1077;&#1082;&#1089;&#1077;&#1077;&#1074;&#1082;&#107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Приложение 6"/>
      <sheetName val="Приложение 7"/>
      <sheetName val="Приложение 8"/>
      <sheetName val="Приложение 9.1"/>
      <sheetName val="Приложение 10"/>
      <sheetName val="Приложение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4">
          <cell r="A34" t="str">
            <v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v>
          </cell>
        </row>
      </sheetData>
      <sheetData sheetId="6">
        <row r="168">
          <cell r="J168">
            <v>9.9</v>
          </cell>
          <cell r="K168">
            <v>9.9</v>
          </cell>
          <cell r="L168">
            <v>9.9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view="pageBreakPreview" zoomScale="110" zoomScaleSheetLayoutView="110" workbookViewId="0">
      <selection activeCell="B5" sqref="B5"/>
    </sheetView>
  </sheetViews>
  <sheetFormatPr defaultRowHeight="13.2"/>
  <cols>
    <col min="1" max="1" width="54.6640625" customWidth="1"/>
    <col min="2" max="2" width="20.6640625" customWidth="1"/>
    <col min="3" max="3" width="4.109375" customWidth="1"/>
    <col min="4" max="4" width="7.109375" customWidth="1"/>
    <col min="5" max="5" width="10.44140625" customWidth="1"/>
    <col min="6" max="6" width="16.6640625" hidden="1" customWidth="1"/>
  </cols>
  <sheetData>
    <row r="1" spans="1:6" ht="122.25" customHeight="1">
      <c r="A1" s="12" t="s">
        <v>0</v>
      </c>
      <c r="B1" s="170" t="s">
        <v>320</v>
      </c>
      <c r="C1" s="170"/>
      <c r="D1" s="170"/>
      <c r="E1" s="170"/>
      <c r="F1" s="170"/>
    </row>
    <row r="2" spans="1:6" ht="144" customHeight="1">
      <c r="A2" s="172" t="s">
        <v>321</v>
      </c>
      <c r="B2" s="172"/>
      <c r="C2" s="172"/>
      <c r="D2" s="172"/>
      <c r="E2" s="172"/>
      <c r="F2" s="172"/>
    </row>
    <row r="3" spans="1:6" ht="6" customHeight="1">
      <c r="A3" s="3" t="s">
        <v>0</v>
      </c>
      <c r="B3" s="3"/>
      <c r="C3" s="173"/>
      <c r="D3" s="173"/>
      <c r="E3" s="173"/>
      <c r="F3" s="173"/>
    </row>
    <row r="4" spans="1:6" ht="15" customHeight="1">
      <c r="A4" s="171" t="s">
        <v>24</v>
      </c>
      <c r="B4" s="171" t="s">
        <v>23</v>
      </c>
      <c r="C4" s="171"/>
      <c r="D4" s="171"/>
      <c r="E4" s="171"/>
      <c r="F4" s="171"/>
    </row>
    <row r="5" spans="1:6" ht="41.25" customHeight="1">
      <c r="A5" s="171"/>
      <c r="B5" s="13" t="s">
        <v>26</v>
      </c>
      <c r="C5" s="171" t="s">
        <v>25</v>
      </c>
      <c r="D5" s="171"/>
      <c r="E5" s="171"/>
      <c r="F5" s="171"/>
    </row>
    <row r="6" spans="1:6" ht="13.65" customHeight="1">
      <c r="A6" s="4" t="s">
        <v>8</v>
      </c>
      <c r="B6" s="4">
        <v>2</v>
      </c>
      <c r="C6" s="174">
        <v>3</v>
      </c>
      <c r="D6" s="175"/>
      <c r="E6" s="175"/>
      <c r="F6" s="176"/>
    </row>
    <row r="7" spans="1:6" ht="14.4" customHeight="1">
      <c r="A7" s="159" t="s">
        <v>275</v>
      </c>
      <c r="B7" s="160"/>
      <c r="C7" s="177"/>
      <c r="D7" s="178"/>
      <c r="E7" s="179"/>
      <c r="F7" s="160"/>
    </row>
    <row r="8" spans="1:6" ht="39.6">
      <c r="A8" s="159" t="s">
        <v>276</v>
      </c>
      <c r="B8" s="160"/>
      <c r="C8" s="167"/>
      <c r="D8" s="168"/>
      <c r="E8" s="169"/>
      <c r="F8" s="160"/>
    </row>
    <row r="9" spans="1:6" ht="26.4">
      <c r="A9" s="161" t="s">
        <v>277</v>
      </c>
      <c r="B9" s="160">
        <v>0</v>
      </c>
      <c r="C9" s="167">
        <v>100</v>
      </c>
      <c r="D9" s="168"/>
      <c r="E9" s="169"/>
      <c r="F9" s="160">
        <v>100</v>
      </c>
    </row>
    <row r="10" spans="1:6" ht="26.4">
      <c r="A10" s="159" t="s">
        <v>278</v>
      </c>
      <c r="B10" s="161"/>
      <c r="C10" s="167"/>
      <c r="D10" s="168"/>
      <c r="E10" s="169"/>
      <c r="F10" s="161"/>
    </row>
    <row r="11" spans="1:6" ht="26.4">
      <c r="A11" s="161" t="s">
        <v>279</v>
      </c>
      <c r="B11" s="160">
        <v>0</v>
      </c>
      <c r="C11" s="167">
        <v>100</v>
      </c>
      <c r="D11" s="168"/>
      <c r="E11" s="169"/>
      <c r="F11" s="160">
        <v>100</v>
      </c>
    </row>
    <row r="12" spans="1:6">
      <c r="A12" s="161" t="s">
        <v>280</v>
      </c>
      <c r="B12" s="160">
        <v>0</v>
      </c>
      <c r="C12" s="167">
        <v>100</v>
      </c>
      <c r="D12" s="168"/>
      <c r="E12" s="169"/>
      <c r="F12" s="160">
        <v>100</v>
      </c>
    </row>
    <row r="13" spans="1:6">
      <c r="A13" s="159" t="s">
        <v>281</v>
      </c>
      <c r="B13" s="161"/>
      <c r="C13" s="167"/>
      <c r="D13" s="168"/>
      <c r="E13" s="169"/>
      <c r="F13" s="161"/>
    </row>
    <row r="14" spans="1:6" ht="26.4">
      <c r="A14" s="161" t="s">
        <v>282</v>
      </c>
      <c r="B14" s="160">
        <v>0</v>
      </c>
      <c r="C14" s="167">
        <v>100</v>
      </c>
      <c r="D14" s="168"/>
      <c r="E14" s="169"/>
      <c r="F14" s="160">
        <v>100</v>
      </c>
    </row>
    <row r="15" spans="1:6">
      <c r="A15" s="159" t="s">
        <v>283</v>
      </c>
      <c r="B15" s="161"/>
      <c r="C15" s="167"/>
      <c r="D15" s="168"/>
      <c r="E15" s="169"/>
      <c r="F15" s="161"/>
    </row>
    <row r="16" spans="1:6" ht="39.6">
      <c r="A16" s="161" t="s">
        <v>284</v>
      </c>
      <c r="B16" s="160">
        <v>0</v>
      </c>
      <c r="C16" s="167">
        <v>100</v>
      </c>
      <c r="D16" s="168"/>
      <c r="E16" s="169"/>
      <c r="F16" s="160">
        <v>100</v>
      </c>
    </row>
    <row r="17" spans="1:6" ht="39.6">
      <c r="A17" s="161" t="s">
        <v>285</v>
      </c>
      <c r="B17" s="160">
        <v>0</v>
      </c>
      <c r="C17" s="167">
        <v>100</v>
      </c>
      <c r="D17" s="168"/>
      <c r="E17" s="169"/>
      <c r="F17" s="160">
        <v>100</v>
      </c>
    </row>
    <row r="18" spans="1:6" ht="52.8">
      <c r="A18" s="161" t="s">
        <v>286</v>
      </c>
      <c r="B18" s="160">
        <v>0</v>
      </c>
      <c r="C18" s="167">
        <v>100</v>
      </c>
      <c r="D18" s="168"/>
      <c r="E18" s="169"/>
      <c r="F18" s="160">
        <v>100</v>
      </c>
    </row>
    <row r="19" spans="1:6" ht="26.4">
      <c r="A19" s="161" t="s">
        <v>287</v>
      </c>
      <c r="B19" s="160">
        <v>0</v>
      </c>
      <c r="C19" s="167">
        <v>100</v>
      </c>
      <c r="D19" s="168"/>
      <c r="E19" s="169"/>
      <c r="F19" s="160">
        <v>100</v>
      </c>
    </row>
    <row r="20" spans="1:6">
      <c r="A20" s="159" t="s">
        <v>288</v>
      </c>
      <c r="B20" s="161"/>
      <c r="C20" s="167"/>
      <c r="D20" s="168"/>
      <c r="E20" s="169"/>
      <c r="F20" s="161"/>
    </row>
    <row r="21" spans="1:6">
      <c r="A21" s="161" t="s">
        <v>289</v>
      </c>
      <c r="B21" s="160">
        <v>0</v>
      </c>
      <c r="C21" s="167">
        <v>100</v>
      </c>
      <c r="D21" s="168"/>
      <c r="E21" s="169"/>
      <c r="F21" s="160">
        <v>100</v>
      </c>
    </row>
    <row r="22" spans="1:6">
      <c r="A22" s="161" t="s">
        <v>290</v>
      </c>
      <c r="B22" s="160">
        <v>0</v>
      </c>
      <c r="C22" s="167">
        <v>100</v>
      </c>
      <c r="D22" s="168"/>
      <c r="E22" s="169"/>
      <c r="F22" s="160">
        <v>100</v>
      </c>
    </row>
  </sheetData>
  <mergeCells count="23">
    <mergeCell ref="A4:A5"/>
    <mergeCell ref="A2:F2"/>
    <mergeCell ref="C3:F3"/>
    <mergeCell ref="C6:F6"/>
    <mergeCell ref="C7:E7"/>
    <mergeCell ref="B4:F4"/>
    <mergeCell ref="C5:F5"/>
    <mergeCell ref="C19:E19"/>
    <mergeCell ref="C20:E20"/>
    <mergeCell ref="C21:E21"/>
    <mergeCell ref="C22:E22"/>
    <mergeCell ref="B1:F1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workbookViewId="0">
      <selection activeCell="J19" sqref="J19:K19"/>
    </sheetView>
  </sheetViews>
  <sheetFormatPr defaultRowHeight="13.2"/>
  <cols>
    <col min="1" max="1" width="29.44140625" style="62" customWidth="1"/>
    <col min="2" max="2" width="9.6640625" style="62" customWidth="1"/>
    <col min="3" max="3" width="5.77734375" style="62" customWidth="1"/>
    <col min="4" max="4" width="9.33203125" style="62"/>
    <col min="5" max="5" width="4.109375" style="62" customWidth="1"/>
    <col min="6" max="6" width="16.44140625" style="62" customWidth="1"/>
    <col min="7" max="7" width="15.77734375" style="62" customWidth="1"/>
    <col min="8" max="8" width="9.109375" style="62" customWidth="1"/>
    <col min="9" max="9" width="7.77734375" style="62" customWidth="1"/>
    <col min="10" max="10" width="9.33203125" style="62"/>
    <col min="11" max="11" width="11.44140625" style="62" customWidth="1"/>
    <col min="12" max="257" width="9.33203125" style="62"/>
    <col min="258" max="258" width="6.109375" style="62" customWidth="1"/>
    <col min="259" max="261" width="9.33203125" style="62"/>
    <col min="262" max="262" width="35.77734375" style="62" customWidth="1"/>
    <col min="263" max="263" width="19" style="62" customWidth="1"/>
    <col min="264" max="264" width="13.6640625" style="62" customWidth="1"/>
    <col min="265" max="265" width="7.77734375" style="62" customWidth="1"/>
    <col min="266" max="513" width="9.33203125" style="62"/>
    <col min="514" max="514" width="6.109375" style="62" customWidth="1"/>
    <col min="515" max="517" width="9.33203125" style="62"/>
    <col min="518" max="518" width="35.77734375" style="62" customWidth="1"/>
    <col min="519" max="519" width="19" style="62" customWidth="1"/>
    <col min="520" max="520" width="13.6640625" style="62" customWidth="1"/>
    <col min="521" max="521" width="7.77734375" style="62" customWidth="1"/>
    <col min="522" max="769" width="9.33203125" style="62"/>
    <col min="770" max="770" width="6.109375" style="62" customWidth="1"/>
    <col min="771" max="773" width="9.33203125" style="62"/>
    <col min="774" max="774" width="35.77734375" style="62" customWidth="1"/>
    <col min="775" max="775" width="19" style="62" customWidth="1"/>
    <col min="776" max="776" width="13.6640625" style="62" customWidth="1"/>
    <col min="777" max="777" width="7.77734375" style="62" customWidth="1"/>
    <col min="778" max="1025" width="9.33203125" style="62"/>
    <col min="1026" max="1026" width="6.109375" style="62" customWidth="1"/>
    <col min="1027" max="1029" width="9.33203125" style="62"/>
    <col min="1030" max="1030" width="35.77734375" style="62" customWidth="1"/>
    <col min="1031" max="1031" width="19" style="62" customWidth="1"/>
    <col min="1032" max="1032" width="13.6640625" style="62" customWidth="1"/>
    <col min="1033" max="1033" width="7.77734375" style="62" customWidth="1"/>
    <col min="1034" max="1281" width="9.33203125" style="62"/>
    <col min="1282" max="1282" width="6.109375" style="62" customWidth="1"/>
    <col min="1283" max="1285" width="9.33203125" style="62"/>
    <col min="1286" max="1286" width="35.77734375" style="62" customWidth="1"/>
    <col min="1287" max="1287" width="19" style="62" customWidth="1"/>
    <col min="1288" max="1288" width="13.6640625" style="62" customWidth="1"/>
    <col min="1289" max="1289" width="7.77734375" style="62" customWidth="1"/>
    <col min="1290" max="1537" width="9.33203125" style="62"/>
    <col min="1538" max="1538" width="6.109375" style="62" customWidth="1"/>
    <col min="1539" max="1541" width="9.33203125" style="62"/>
    <col min="1542" max="1542" width="35.77734375" style="62" customWidth="1"/>
    <col min="1543" max="1543" width="19" style="62" customWidth="1"/>
    <col min="1544" max="1544" width="13.6640625" style="62" customWidth="1"/>
    <col min="1545" max="1545" width="7.77734375" style="62" customWidth="1"/>
    <col min="1546" max="1793" width="9.33203125" style="62"/>
    <col min="1794" max="1794" width="6.109375" style="62" customWidth="1"/>
    <col min="1795" max="1797" width="9.33203125" style="62"/>
    <col min="1798" max="1798" width="35.77734375" style="62" customWidth="1"/>
    <col min="1799" max="1799" width="19" style="62" customWidth="1"/>
    <col min="1800" max="1800" width="13.6640625" style="62" customWidth="1"/>
    <col min="1801" max="1801" width="7.77734375" style="62" customWidth="1"/>
    <col min="1802" max="2049" width="9.33203125" style="62"/>
    <col min="2050" max="2050" width="6.109375" style="62" customWidth="1"/>
    <col min="2051" max="2053" width="9.33203125" style="62"/>
    <col min="2054" max="2054" width="35.77734375" style="62" customWidth="1"/>
    <col min="2055" max="2055" width="19" style="62" customWidth="1"/>
    <col min="2056" max="2056" width="13.6640625" style="62" customWidth="1"/>
    <col min="2057" max="2057" width="7.77734375" style="62" customWidth="1"/>
    <col min="2058" max="2305" width="9.33203125" style="62"/>
    <col min="2306" max="2306" width="6.109375" style="62" customWidth="1"/>
    <col min="2307" max="2309" width="9.33203125" style="62"/>
    <col min="2310" max="2310" width="35.77734375" style="62" customWidth="1"/>
    <col min="2311" max="2311" width="19" style="62" customWidth="1"/>
    <col min="2312" max="2312" width="13.6640625" style="62" customWidth="1"/>
    <col min="2313" max="2313" width="7.77734375" style="62" customWidth="1"/>
    <col min="2314" max="2561" width="9.33203125" style="62"/>
    <col min="2562" max="2562" width="6.109375" style="62" customWidth="1"/>
    <col min="2563" max="2565" width="9.33203125" style="62"/>
    <col min="2566" max="2566" width="35.77734375" style="62" customWidth="1"/>
    <col min="2567" max="2567" width="19" style="62" customWidth="1"/>
    <col min="2568" max="2568" width="13.6640625" style="62" customWidth="1"/>
    <col min="2569" max="2569" width="7.77734375" style="62" customWidth="1"/>
    <col min="2570" max="2817" width="9.33203125" style="62"/>
    <col min="2818" max="2818" width="6.109375" style="62" customWidth="1"/>
    <col min="2819" max="2821" width="9.33203125" style="62"/>
    <col min="2822" max="2822" width="35.77734375" style="62" customWidth="1"/>
    <col min="2823" max="2823" width="19" style="62" customWidth="1"/>
    <col min="2824" max="2824" width="13.6640625" style="62" customWidth="1"/>
    <col min="2825" max="2825" width="7.77734375" style="62" customWidth="1"/>
    <col min="2826" max="3073" width="9.33203125" style="62"/>
    <col min="3074" max="3074" width="6.109375" style="62" customWidth="1"/>
    <col min="3075" max="3077" width="9.33203125" style="62"/>
    <col min="3078" max="3078" width="35.77734375" style="62" customWidth="1"/>
    <col min="3079" max="3079" width="19" style="62" customWidth="1"/>
    <col min="3080" max="3080" width="13.6640625" style="62" customWidth="1"/>
    <col min="3081" max="3081" width="7.77734375" style="62" customWidth="1"/>
    <col min="3082" max="3329" width="9.33203125" style="62"/>
    <col min="3330" max="3330" width="6.109375" style="62" customWidth="1"/>
    <col min="3331" max="3333" width="9.33203125" style="62"/>
    <col min="3334" max="3334" width="35.77734375" style="62" customWidth="1"/>
    <col min="3335" max="3335" width="19" style="62" customWidth="1"/>
    <col min="3336" max="3336" width="13.6640625" style="62" customWidth="1"/>
    <col min="3337" max="3337" width="7.77734375" style="62" customWidth="1"/>
    <col min="3338" max="3585" width="9.33203125" style="62"/>
    <col min="3586" max="3586" width="6.109375" style="62" customWidth="1"/>
    <col min="3587" max="3589" width="9.33203125" style="62"/>
    <col min="3590" max="3590" width="35.77734375" style="62" customWidth="1"/>
    <col min="3591" max="3591" width="19" style="62" customWidth="1"/>
    <col min="3592" max="3592" width="13.6640625" style="62" customWidth="1"/>
    <col min="3593" max="3593" width="7.77734375" style="62" customWidth="1"/>
    <col min="3594" max="3841" width="9.33203125" style="62"/>
    <col min="3842" max="3842" width="6.109375" style="62" customWidth="1"/>
    <col min="3843" max="3845" width="9.33203125" style="62"/>
    <col min="3846" max="3846" width="35.77734375" style="62" customWidth="1"/>
    <col min="3847" max="3847" width="19" style="62" customWidth="1"/>
    <col min="3848" max="3848" width="13.6640625" style="62" customWidth="1"/>
    <col min="3849" max="3849" width="7.77734375" style="62" customWidth="1"/>
    <col min="3850" max="4097" width="9.33203125" style="62"/>
    <col min="4098" max="4098" width="6.109375" style="62" customWidth="1"/>
    <col min="4099" max="4101" width="9.33203125" style="62"/>
    <col min="4102" max="4102" width="35.77734375" style="62" customWidth="1"/>
    <col min="4103" max="4103" width="19" style="62" customWidth="1"/>
    <col min="4104" max="4104" width="13.6640625" style="62" customWidth="1"/>
    <col min="4105" max="4105" width="7.77734375" style="62" customWidth="1"/>
    <col min="4106" max="4353" width="9.33203125" style="62"/>
    <col min="4354" max="4354" width="6.109375" style="62" customWidth="1"/>
    <col min="4355" max="4357" width="9.33203125" style="62"/>
    <col min="4358" max="4358" width="35.77734375" style="62" customWidth="1"/>
    <col min="4359" max="4359" width="19" style="62" customWidth="1"/>
    <col min="4360" max="4360" width="13.6640625" style="62" customWidth="1"/>
    <col min="4361" max="4361" width="7.77734375" style="62" customWidth="1"/>
    <col min="4362" max="4609" width="9.33203125" style="62"/>
    <col min="4610" max="4610" width="6.109375" style="62" customWidth="1"/>
    <col min="4611" max="4613" width="9.33203125" style="62"/>
    <col min="4614" max="4614" width="35.77734375" style="62" customWidth="1"/>
    <col min="4615" max="4615" width="19" style="62" customWidth="1"/>
    <col min="4616" max="4616" width="13.6640625" style="62" customWidth="1"/>
    <col min="4617" max="4617" width="7.77734375" style="62" customWidth="1"/>
    <col min="4618" max="4865" width="9.33203125" style="62"/>
    <col min="4866" max="4866" width="6.109375" style="62" customWidth="1"/>
    <col min="4867" max="4869" width="9.33203125" style="62"/>
    <col min="4870" max="4870" width="35.77734375" style="62" customWidth="1"/>
    <col min="4871" max="4871" width="19" style="62" customWidth="1"/>
    <col min="4872" max="4872" width="13.6640625" style="62" customWidth="1"/>
    <col min="4873" max="4873" width="7.77734375" style="62" customWidth="1"/>
    <col min="4874" max="5121" width="9.33203125" style="62"/>
    <col min="5122" max="5122" width="6.109375" style="62" customWidth="1"/>
    <col min="5123" max="5125" width="9.33203125" style="62"/>
    <col min="5126" max="5126" width="35.77734375" style="62" customWidth="1"/>
    <col min="5127" max="5127" width="19" style="62" customWidth="1"/>
    <col min="5128" max="5128" width="13.6640625" style="62" customWidth="1"/>
    <col min="5129" max="5129" width="7.77734375" style="62" customWidth="1"/>
    <col min="5130" max="5377" width="9.33203125" style="62"/>
    <col min="5378" max="5378" width="6.109375" style="62" customWidth="1"/>
    <col min="5379" max="5381" width="9.33203125" style="62"/>
    <col min="5382" max="5382" width="35.77734375" style="62" customWidth="1"/>
    <col min="5383" max="5383" width="19" style="62" customWidth="1"/>
    <col min="5384" max="5384" width="13.6640625" style="62" customWidth="1"/>
    <col min="5385" max="5385" width="7.77734375" style="62" customWidth="1"/>
    <col min="5386" max="5633" width="9.33203125" style="62"/>
    <col min="5634" max="5634" width="6.109375" style="62" customWidth="1"/>
    <col min="5635" max="5637" width="9.33203125" style="62"/>
    <col min="5638" max="5638" width="35.77734375" style="62" customWidth="1"/>
    <col min="5639" max="5639" width="19" style="62" customWidth="1"/>
    <col min="5640" max="5640" width="13.6640625" style="62" customWidth="1"/>
    <col min="5641" max="5641" width="7.77734375" style="62" customWidth="1"/>
    <col min="5642" max="5889" width="9.33203125" style="62"/>
    <col min="5890" max="5890" width="6.109375" style="62" customWidth="1"/>
    <col min="5891" max="5893" width="9.33203125" style="62"/>
    <col min="5894" max="5894" width="35.77734375" style="62" customWidth="1"/>
    <col min="5895" max="5895" width="19" style="62" customWidth="1"/>
    <col min="5896" max="5896" width="13.6640625" style="62" customWidth="1"/>
    <col min="5897" max="5897" width="7.77734375" style="62" customWidth="1"/>
    <col min="5898" max="6145" width="9.33203125" style="62"/>
    <col min="6146" max="6146" width="6.109375" style="62" customWidth="1"/>
    <col min="6147" max="6149" width="9.33203125" style="62"/>
    <col min="6150" max="6150" width="35.77734375" style="62" customWidth="1"/>
    <col min="6151" max="6151" width="19" style="62" customWidth="1"/>
    <col min="6152" max="6152" width="13.6640625" style="62" customWidth="1"/>
    <col min="6153" max="6153" width="7.77734375" style="62" customWidth="1"/>
    <col min="6154" max="6401" width="9.33203125" style="62"/>
    <col min="6402" max="6402" width="6.109375" style="62" customWidth="1"/>
    <col min="6403" max="6405" width="9.33203125" style="62"/>
    <col min="6406" max="6406" width="35.77734375" style="62" customWidth="1"/>
    <col min="6407" max="6407" width="19" style="62" customWidth="1"/>
    <col min="6408" max="6408" width="13.6640625" style="62" customWidth="1"/>
    <col min="6409" max="6409" width="7.77734375" style="62" customWidth="1"/>
    <col min="6410" max="6657" width="9.33203125" style="62"/>
    <col min="6658" max="6658" width="6.109375" style="62" customWidth="1"/>
    <col min="6659" max="6661" width="9.33203125" style="62"/>
    <col min="6662" max="6662" width="35.77734375" style="62" customWidth="1"/>
    <col min="6663" max="6663" width="19" style="62" customWidth="1"/>
    <col min="6664" max="6664" width="13.6640625" style="62" customWidth="1"/>
    <col min="6665" max="6665" width="7.77734375" style="62" customWidth="1"/>
    <col min="6666" max="6913" width="9.33203125" style="62"/>
    <col min="6914" max="6914" width="6.109375" style="62" customWidth="1"/>
    <col min="6915" max="6917" width="9.33203125" style="62"/>
    <col min="6918" max="6918" width="35.77734375" style="62" customWidth="1"/>
    <col min="6919" max="6919" width="19" style="62" customWidth="1"/>
    <col min="6920" max="6920" width="13.6640625" style="62" customWidth="1"/>
    <col min="6921" max="6921" width="7.77734375" style="62" customWidth="1"/>
    <col min="6922" max="7169" width="9.33203125" style="62"/>
    <col min="7170" max="7170" width="6.109375" style="62" customWidth="1"/>
    <col min="7171" max="7173" width="9.33203125" style="62"/>
    <col min="7174" max="7174" width="35.77734375" style="62" customWidth="1"/>
    <col min="7175" max="7175" width="19" style="62" customWidth="1"/>
    <col min="7176" max="7176" width="13.6640625" style="62" customWidth="1"/>
    <col min="7177" max="7177" width="7.77734375" style="62" customWidth="1"/>
    <col min="7178" max="7425" width="9.33203125" style="62"/>
    <col min="7426" max="7426" width="6.109375" style="62" customWidth="1"/>
    <col min="7427" max="7429" width="9.33203125" style="62"/>
    <col min="7430" max="7430" width="35.77734375" style="62" customWidth="1"/>
    <col min="7431" max="7431" width="19" style="62" customWidth="1"/>
    <col min="7432" max="7432" width="13.6640625" style="62" customWidth="1"/>
    <col min="7433" max="7433" width="7.77734375" style="62" customWidth="1"/>
    <col min="7434" max="7681" width="9.33203125" style="62"/>
    <col min="7682" max="7682" width="6.109375" style="62" customWidth="1"/>
    <col min="7683" max="7685" width="9.33203125" style="62"/>
    <col min="7686" max="7686" width="35.77734375" style="62" customWidth="1"/>
    <col min="7687" max="7687" width="19" style="62" customWidth="1"/>
    <col min="7688" max="7688" width="13.6640625" style="62" customWidth="1"/>
    <col min="7689" max="7689" width="7.77734375" style="62" customWidth="1"/>
    <col min="7690" max="7937" width="9.33203125" style="62"/>
    <col min="7938" max="7938" width="6.109375" style="62" customWidth="1"/>
    <col min="7939" max="7941" width="9.33203125" style="62"/>
    <col min="7942" max="7942" width="35.77734375" style="62" customWidth="1"/>
    <col min="7943" max="7943" width="19" style="62" customWidth="1"/>
    <col min="7944" max="7944" width="13.6640625" style="62" customWidth="1"/>
    <col min="7945" max="7945" width="7.77734375" style="62" customWidth="1"/>
    <col min="7946" max="8193" width="9.33203125" style="62"/>
    <col min="8194" max="8194" width="6.109375" style="62" customWidth="1"/>
    <col min="8195" max="8197" width="9.33203125" style="62"/>
    <col min="8198" max="8198" width="35.77734375" style="62" customWidth="1"/>
    <col min="8199" max="8199" width="19" style="62" customWidth="1"/>
    <col min="8200" max="8200" width="13.6640625" style="62" customWidth="1"/>
    <col min="8201" max="8201" width="7.77734375" style="62" customWidth="1"/>
    <col min="8202" max="8449" width="9.33203125" style="62"/>
    <col min="8450" max="8450" width="6.109375" style="62" customWidth="1"/>
    <col min="8451" max="8453" width="9.33203125" style="62"/>
    <col min="8454" max="8454" width="35.77734375" style="62" customWidth="1"/>
    <col min="8455" max="8455" width="19" style="62" customWidth="1"/>
    <col min="8456" max="8456" width="13.6640625" style="62" customWidth="1"/>
    <col min="8457" max="8457" width="7.77734375" style="62" customWidth="1"/>
    <col min="8458" max="8705" width="9.33203125" style="62"/>
    <col min="8706" max="8706" width="6.109375" style="62" customWidth="1"/>
    <col min="8707" max="8709" width="9.33203125" style="62"/>
    <col min="8710" max="8710" width="35.77734375" style="62" customWidth="1"/>
    <col min="8711" max="8711" width="19" style="62" customWidth="1"/>
    <col min="8712" max="8712" width="13.6640625" style="62" customWidth="1"/>
    <col min="8713" max="8713" width="7.77734375" style="62" customWidth="1"/>
    <col min="8714" max="8961" width="9.33203125" style="62"/>
    <col min="8962" max="8962" width="6.109375" style="62" customWidth="1"/>
    <col min="8963" max="8965" width="9.33203125" style="62"/>
    <col min="8966" max="8966" width="35.77734375" style="62" customWidth="1"/>
    <col min="8967" max="8967" width="19" style="62" customWidth="1"/>
    <col min="8968" max="8968" width="13.6640625" style="62" customWidth="1"/>
    <col min="8969" max="8969" width="7.77734375" style="62" customWidth="1"/>
    <col min="8970" max="9217" width="9.33203125" style="62"/>
    <col min="9218" max="9218" width="6.109375" style="62" customWidth="1"/>
    <col min="9219" max="9221" width="9.33203125" style="62"/>
    <col min="9222" max="9222" width="35.77734375" style="62" customWidth="1"/>
    <col min="9223" max="9223" width="19" style="62" customWidth="1"/>
    <col min="9224" max="9224" width="13.6640625" style="62" customWidth="1"/>
    <col min="9225" max="9225" width="7.77734375" style="62" customWidth="1"/>
    <col min="9226" max="9473" width="9.33203125" style="62"/>
    <col min="9474" max="9474" width="6.109375" style="62" customWidth="1"/>
    <col min="9475" max="9477" width="9.33203125" style="62"/>
    <col min="9478" max="9478" width="35.77734375" style="62" customWidth="1"/>
    <col min="9479" max="9479" width="19" style="62" customWidth="1"/>
    <col min="9480" max="9480" width="13.6640625" style="62" customWidth="1"/>
    <col min="9481" max="9481" width="7.77734375" style="62" customWidth="1"/>
    <col min="9482" max="9729" width="9.33203125" style="62"/>
    <col min="9730" max="9730" width="6.109375" style="62" customWidth="1"/>
    <col min="9731" max="9733" width="9.33203125" style="62"/>
    <col min="9734" max="9734" width="35.77734375" style="62" customWidth="1"/>
    <col min="9735" max="9735" width="19" style="62" customWidth="1"/>
    <col min="9736" max="9736" width="13.6640625" style="62" customWidth="1"/>
    <col min="9737" max="9737" width="7.77734375" style="62" customWidth="1"/>
    <col min="9738" max="9985" width="9.33203125" style="62"/>
    <col min="9986" max="9986" width="6.109375" style="62" customWidth="1"/>
    <col min="9987" max="9989" width="9.33203125" style="62"/>
    <col min="9990" max="9990" width="35.77734375" style="62" customWidth="1"/>
    <col min="9991" max="9991" width="19" style="62" customWidth="1"/>
    <col min="9992" max="9992" width="13.6640625" style="62" customWidth="1"/>
    <col min="9993" max="9993" width="7.77734375" style="62" customWidth="1"/>
    <col min="9994" max="10241" width="9.33203125" style="62"/>
    <col min="10242" max="10242" width="6.109375" style="62" customWidth="1"/>
    <col min="10243" max="10245" width="9.33203125" style="62"/>
    <col min="10246" max="10246" width="35.77734375" style="62" customWidth="1"/>
    <col min="10247" max="10247" width="19" style="62" customWidth="1"/>
    <col min="10248" max="10248" width="13.6640625" style="62" customWidth="1"/>
    <col min="10249" max="10249" width="7.77734375" style="62" customWidth="1"/>
    <col min="10250" max="10497" width="9.33203125" style="62"/>
    <col min="10498" max="10498" width="6.109375" style="62" customWidth="1"/>
    <col min="10499" max="10501" width="9.33203125" style="62"/>
    <col min="10502" max="10502" width="35.77734375" style="62" customWidth="1"/>
    <col min="10503" max="10503" width="19" style="62" customWidth="1"/>
    <col min="10504" max="10504" width="13.6640625" style="62" customWidth="1"/>
    <col min="10505" max="10505" width="7.77734375" style="62" customWidth="1"/>
    <col min="10506" max="10753" width="9.33203125" style="62"/>
    <col min="10754" max="10754" width="6.109375" style="62" customWidth="1"/>
    <col min="10755" max="10757" width="9.33203125" style="62"/>
    <col min="10758" max="10758" width="35.77734375" style="62" customWidth="1"/>
    <col min="10759" max="10759" width="19" style="62" customWidth="1"/>
    <col min="10760" max="10760" width="13.6640625" style="62" customWidth="1"/>
    <col min="10761" max="10761" width="7.77734375" style="62" customWidth="1"/>
    <col min="10762" max="11009" width="9.33203125" style="62"/>
    <col min="11010" max="11010" width="6.109375" style="62" customWidth="1"/>
    <col min="11011" max="11013" width="9.33203125" style="62"/>
    <col min="11014" max="11014" width="35.77734375" style="62" customWidth="1"/>
    <col min="11015" max="11015" width="19" style="62" customWidth="1"/>
    <col min="11016" max="11016" width="13.6640625" style="62" customWidth="1"/>
    <col min="11017" max="11017" width="7.77734375" style="62" customWidth="1"/>
    <col min="11018" max="11265" width="9.33203125" style="62"/>
    <col min="11266" max="11266" width="6.109375" style="62" customWidth="1"/>
    <col min="11267" max="11269" width="9.33203125" style="62"/>
    <col min="11270" max="11270" width="35.77734375" style="62" customWidth="1"/>
    <col min="11271" max="11271" width="19" style="62" customWidth="1"/>
    <col min="11272" max="11272" width="13.6640625" style="62" customWidth="1"/>
    <col min="11273" max="11273" width="7.77734375" style="62" customWidth="1"/>
    <col min="11274" max="11521" width="9.33203125" style="62"/>
    <col min="11522" max="11522" width="6.109375" style="62" customWidth="1"/>
    <col min="11523" max="11525" width="9.33203125" style="62"/>
    <col min="11526" max="11526" width="35.77734375" style="62" customWidth="1"/>
    <col min="11527" max="11527" width="19" style="62" customWidth="1"/>
    <col min="11528" max="11528" width="13.6640625" style="62" customWidth="1"/>
    <col min="11529" max="11529" width="7.77734375" style="62" customWidth="1"/>
    <col min="11530" max="11777" width="9.33203125" style="62"/>
    <col min="11778" max="11778" width="6.109375" style="62" customWidth="1"/>
    <col min="11779" max="11781" width="9.33203125" style="62"/>
    <col min="11782" max="11782" width="35.77734375" style="62" customWidth="1"/>
    <col min="11783" max="11783" width="19" style="62" customWidth="1"/>
    <col min="11784" max="11784" width="13.6640625" style="62" customWidth="1"/>
    <col min="11785" max="11785" width="7.77734375" style="62" customWidth="1"/>
    <col min="11786" max="12033" width="9.33203125" style="62"/>
    <col min="12034" max="12034" width="6.109375" style="62" customWidth="1"/>
    <col min="12035" max="12037" width="9.33203125" style="62"/>
    <col min="12038" max="12038" width="35.77734375" style="62" customWidth="1"/>
    <col min="12039" max="12039" width="19" style="62" customWidth="1"/>
    <col min="12040" max="12040" width="13.6640625" style="62" customWidth="1"/>
    <col min="12041" max="12041" width="7.77734375" style="62" customWidth="1"/>
    <col min="12042" max="12289" width="9.33203125" style="62"/>
    <col min="12290" max="12290" width="6.109375" style="62" customWidth="1"/>
    <col min="12291" max="12293" width="9.33203125" style="62"/>
    <col min="12294" max="12294" width="35.77734375" style="62" customWidth="1"/>
    <col min="12295" max="12295" width="19" style="62" customWidth="1"/>
    <col min="12296" max="12296" width="13.6640625" style="62" customWidth="1"/>
    <col min="12297" max="12297" width="7.77734375" style="62" customWidth="1"/>
    <col min="12298" max="12545" width="9.33203125" style="62"/>
    <col min="12546" max="12546" width="6.109375" style="62" customWidth="1"/>
    <col min="12547" max="12549" width="9.33203125" style="62"/>
    <col min="12550" max="12550" width="35.77734375" style="62" customWidth="1"/>
    <col min="12551" max="12551" width="19" style="62" customWidth="1"/>
    <col min="12552" max="12552" width="13.6640625" style="62" customWidth="1"/>
    <col min="12553" max="12553" width="7.77734375" style="62" customWidth="1"/>
    <col min="12554" max="12801" width="9.33203125" style="62"/>
    <col min="12802" max="12802" width="6.109375" style="62" customWidth="1"/>
    <col min="12803" max="12805" width="9.33203125" style="62"/>
    <col min="12806" max="12806" width="35.77734375" style="62" customWidth="1"/>
    <col min="12807" max="12807" width="19" style="62" customWidth="1"/>
    <col min="12808" max="12808" width="13.6640625" style="62" customWidth="1"/>
    <col min="12809" max="12809" width="7.77734375" style="62" customWidth="1"/>
    <col min="12810" max="13057" width="9.33203125" style="62"/>
    <col min="13058" max="13058" width="6.109375" style="62" customWidth="1"/>
    <col min="13059" max="13061" width="9.33203125" style="62"/>
    <col min="13062" max="13062" width="35.77734375" style="62" customWidth="1"/>
    <col min="13063" max="13063" width="19" style="62" customWidth="1"/>
    <col min="13064" max="13064" width="13.6640625" style="62" customWidth="1"/>
    <col min="13065" max="13065" width="7.77734375" style="62" customWidth="1"/>
    <col min="13066" max="13313" width="9.33203125" style="62"/>
    <col min="13314" max="13314" width="6.109375" style="62" customWidth="1"/>
    <col min="13315" max="13317" width="9.33203125" style="62"/>
    <col min="13318" max="13318" width="35.77734375" style="62" customWidth="1"/>
    <col min="13319" max="13319" width="19" style="62" customWidth="1"/>
    <col min="13320" max="13320" width="13.6640625" style="62" customWidth="1"/>
    <col min="13321" max="13321" width="7.77734375" style="62" customWidth="1"/>
    <col min="13322" max="13569" width="9.33203125" style="62"/>
    <col min="13570" max="13570" width="6.109375" style="62" customWidth="1"/>
    <col min="13571" max="13573" width="9.33203125" style="62"/>
    <col min="13574" max="13574" width="35.77734375" style="62" customWidth="1"/>
    <col min="13575" max="13575" width="19" style="62" customWidth="1"/>
    <col min="13576" max="13576" width="13.6640625" style="62" customWidth="1"/>
    <col min="13577" max="13577" width="7.77734375" style="62" customWidth="1"/>
    <col min="13578" max="13825" width="9.33203125" style="62"/>
    <col min="13826" max="13826" width="6.109375" style="62" customWidth="1"/>
    <col min="13827" max="13829" width="9.33203125" style="62"/>
    <col min="13830" max="13830" width="35.77734375" style="62" customWidth="1"/>
    <col min="13831" max="13831" width="19" style="62" customWidth="1"/>
    <col min="13832" max="13832" width="13.6640625" style="62" customWidth="1"/>
    <col min="13833" max="13833" width="7.77734375" style="62" customWidth="1"/>
    <col min="13834" max="14081" width="9.33203125" style="62"/>
    <col min="14082" max="14082" width="6.109375" style="62" customWidth="1"/>
    <col min="14083" max="14085" width="9.33203125" style="62"/>
    <col min="14086" max="14086" width="35.77734375" style="62" customWidth="1"/>
    <col min="14087" max="14087" width="19" style="62" customWidth="1"/>
    <col min="14088" max="14088" width="13.6640625" style="62" customWidth="1"/>
    <col min="14089" max="14089" width="7.77734375" style="62" customWidth="1"/>
    <col min="14090" max="14337" width="9.33203125" style="62"/>
    <col min="14338" max="14338" width="6.109375" style="62" customWidth="1"/>
    <col min="14339" max="14341" width="9.33203125" style="62"/>
    <col min="14342" max="14342" width="35.77734375" style="62" customWidth="1"/>
    <col min="14343" max="14343" width="19" style="62" customWidth="1"/>
    <col min="14344" max="14344" width="13.6640625" style="62" customWidth="1"/>
    <col min="14345" max="14345" width="7.77734375" style="62" customWidth="1"/>
    <col min="14346" max="14593" width="9.33203125" style="62"/>
    <col min="14594" max="14594" width="6.109375" style="62" customWidth="1"/>
    <col min="14595" max="14597" width="9.33203125" style="62"/>
    <col min="14598" max="14598" width="35.77734375" style="62" customWidth="1"/>
    <col min="14599" max="14599" width="19" style="62" customWidth="1"/>
    <col min="14600" max="14600" width="13.6640625" style="62" customWidth="1"/>
    <col min="14601" max="14601" width="7.77734375" style="62" customWidth="1"/>
    <col min="14602" max="14849" width="9.33203125" style="62"/>
    <col min="14850" max="14850" width="6.109375" style="62" customWidth="1"/>
    <col min="14851" max="14853" width="9.33203125" style="62"/>
    <col min="14854" max="14854" width="35.77734375" style="62" customWidth="1"/>
    <col min="14855" max="14855" width="19" style="62" customWidth="1"/>
    <col min="14856" max="14856" width="13.6640625" style="62" customWidth="1"/>
    <col min="14857" max="14857" width="7.77734375" style="62" customWidth="1"/>
    <col min="14858" max="15105" width="9.33203125" style="62"/>
    <col min="15106" max="15106" width="6.109375" style="62" customWidth="1"/>
    <col min="15107" max="15109" width="9.33203125" style="62"/>
    <col min="15110" max="15110" width="35.77734375" style="62" customWidth="1"/>
    <col min="15111" max="15111" width="19" style="62" customWidth="1"/>
    <col min="15112" max="15112" width="13.6640625" style="62" customWidth="1"/>
    <col min="15113" max="15113" width="7.77734375" style="62" customWidth="1"/>
    <col min="15114" max="15361" width="9.33203125" style="62"/>
    <col min="15362" max="15362" width="6.109375" style="62" customWidth="1"/>
    <col min="15363" max="15365" width="9.33203125" style="62"/>
    <col min="15366" max="15366" width="35.77734375" style="62" customWidth="1"/>
    <col min="15367" max="15367" width="19" style="62" customWidth="1"/>
    <col min="15368" max="15368" width="13.6640625" style="62" customWidth="1"/>
    <col min="15369" max="15369" width="7.77734375" style="62" customWidth="1"/>
    <col min="15370" max="15617" width="9.33203125" style="62"/>
    <col min="15618" max="15618" width="6.109375" style="62" customWidth="1"/>
    <col min="15619" max="15621" width="9.33203125" style="62"/>
    <col min="15622" max="15622" width="35.77734375" style="62" customWidth="1"/>
    <col min="15623" max="15623" width="19" style="62" customWidth="1"/>
    <col min="15624" max="15624" width="13.6640625" style="62" customWidth="1"/>
    <col min="15625" max="15625" width="7.77734375" style="62" customWidth="1"/>
    <col min="15626" max="15873" width="9.33203125" style="62"/>
    <col min="15874" max="15874" width="6.109375" style="62" customWidth="1"/>
    <col min="15875" max="15877" width="9.33203125" style="62"/>
    <col min="15878" max="15878" width="35.77734375" style="62" customWidth="1"/>
    <col min="15879" max="15879" width="19" style="62" customWidth="1"/>
    <col min="15880" max="15880" width="13.6640625" style="62" customWidth="1"/>
    <col min="15881" max="15881" width="7.77734375" style="62" customWidth="1"/>
    <col min="15882" max="16129" width="9.33203125" style="62"/>
    <col min="16130" max="16130" width="6.109375" style="62" customWidth="1"/>
    <col min="16131" max="16133" width="9.33203125" style="62"/>
    <col min="16134" max="16134" width="35.77734375" style="62" customWidth="1"/>
    <col min="16135" max="16135" width="19" style="62" customWidth="1"/>
    <col min="16136" max="16136" width="13.6640625" style="62" customWidth="1"/>
    <col min="16137" max="16137" width="7.77734375" style="62" customWidth="1"/>
    <col min="16138" max="16384" width="9.33203125" style="62"/>
  </cols>
  <sheetData>
    <row r="1" spans="1:11" ht="21" customHeight="1">
      <c r="B1" s="33"/>
      <c r="C1" s="33"/>
      <c r="D1" s="33"/>
      <c r="E1" s="33"/>
      <c r="F1" s="33"/>
      <c r="G1" s="222" t="s">
        <v>346</v>
      </c>
      <c r="H1" s="222"/>
      <c r="I1" s="222"/>
      <c r="J1" s="222"/>
      <c r="K1" s="222"/>
    </row>
    <row r="2" spans="1:11" ht="22.5" customHeight="1">
      <c r="B2" s="33"/>
      <c r="C2" s="33"/>
      <c r="D2" s="33"/>
      <c r="E2" s="33"/>
      <c r="F2" s="33"/>
      <c r="G2" s="222"/>
      <c r="H2" s="222"/>
      <c r="I2" s="222"/>
      <c r="J2" s="222"/>
      <c r="K2" s="222"/>
    </row>
    <row r="3" spans="1:11" ht="24.75" customHeight="1">
      <c r="B3" s="33"/>
      <c r="C3" s="33"/>
      <c r="D3" s="33"/>
      <c r="E3" s="33"/>
      <c r="F3" s="33"/>
      <c r="G3" s="222"/>
      <c r="H3" s="222"/>
      <c r="I3" s="222"/>
      <c r="J3" s="222"/>
      <c r="K3" s="222"/>
    </row>
    <row r="4" spans="1:11" ht="27.75" customHeight="1">
      <c r="B4" s="33"/>
      <c r="C4" s="33"/>
      <c r="D4" s="33"/>
      <c r="E4" s="33"/>
      <c r="F4" s="33"/>
      <c r="G4" s="222"/>
      <c r="H4" s="222"/>
      <c r="I4" s="222"/>
      <c r="J4" s="222"/>
      <c r="K4" s="222"/>
    </row>
    <row r="5" spans="1:11" ht="26.25" customHeight="1">
      <c r="B5" s="35"/>
      <c r="C5" s="35"/>
      <c r="D5" s="35"/>
      <c r="E5" s="35"/>
      <c r="F5" s="35"/>
      <c r="G5" s="222"/>
      <c r="H5" s="222"/>
      <c r="I5" s="222"/>
      <c r="J5" s="222"/>
      <c r="K5" s="222"/>
    </row>
    <row r="6" spans="1:11" ht="15.75" customHeight="1">
      <c r="B6" s="35"/>
      <c r="C6" s="35"/>
      <c r="D6" s="35"/>
      <c r="E6" s="35"/>
      <c r="F6" s="35"/>
      <c r="G6" s="63"/>
      <c r="H6" s="63"/>
      <c r="I6" s="63"/>
      <c r="J6" s="63"/>
      <c r="K6" s="63"/>
    </row>
    <row r="7" spans="1:11" ht="66" customHeight="1">
      <c r="A7" s="202" t="s">
        <v>347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</row>
    <row r="8" spans="1:11" ht="33.75" customHeight="1">
      <c r="A8" s="197" t="s">
        <v>348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9" customHeight="1"/>
    <row r="10" spans="1:11" ht="29.25" customHeight="1">
      <c r="A10" s="231" t="s">
        <v>34</v>
      </c>
      <c r="B10" s="234" t="s">
        <v>36</v>
      </c>
      <c r="C10" s="226"/>
      <c r="D10" s="226"/>
      <c r="E10" s="226"/>
      <c r="F10" s="235" t="s">
        <v>37</v>
      </c>
      <c r="G10" s="236"/>
      <c r="H10" s="236"/>
      <c r="I10" s="237"/>
      <c r="J10" s="227" t="s">
        <v>35</v>
      </c>
      <c r="K10" s="228"/>
    </row>
    <row r="11" spans="1:11" ht="26.25" customHeight="1">
      <c r="A11" s="232"/>
      <c r="B11" s="226"/>
      <c r="C11" s="226"/>
      <c r="D11" s="226"/>
      <c r="E11" s="226"/>
      <c r="F11" s="166" t="s">
        <v>300</v>
      </c>
      <c r="G11" s="79" t="s">
        <v>301</v>
      </c>
      <c r="H11" s="226" t="s">
        <v>324</v>
      </c>
      <c r="I11" s="226"/>
      <c r="J11" s="229"/>
      <c r="K11" s="230"/>
    </row>
    <row r="12" spans="1:11" ht="16.8">
      <c r="A12" s="64" t="s">
        <v>193</v>
      </c>
      <c r="B12" s="241" t="s">
        <v>193</v>
      </c>
      <c r="C12" s="241"/>
      <c r="D12" s="241"/>
      <c r="E12" s="241"/>
      <c r="F12" s="115">
        <v>0</v>
      </c>
      <c r="G12" s="115">
        <v>0</v>
      </c>
      <c r="H12" s="242">
        <v>0</v>
      </c>
      <c r="I12" s="242"/>
      <c r="J12" s="220" t="s">
        <v>193</v>
      </c>
      <c r="K12" s="221"/>
    </row>
    <row r="13" spans="1:11" ht="11.25" customHeight="1">
      <c r="A13" s="73"/>
      <c r="B13" s="74"/>
      <c r="C13" s="74"/>
      <c r="D13" s="74"/>
      <c r="E13" s="74"/>
      <c r="F13" s="75"/>
      <c r="G13" s="76"/>
      <c r="H13" s="77"/>
      <c r="I13" s="77"/>
      <c r="J13" s="77"/>
      <c r="K13" s="78"/>
    </row>
    <row r="14" spans="1:11" ht="47.25" customHeight="1">
      <c r="A14" s="243" t="s">
        <v>349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5"/>
    </row>
    <row r="15" spans="1:11" ht="9.75" customHeight="1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2"/>
    </row>
    <row r="16" spans="1:11" ht="43.5" customHeight="1">
      <c r="A16" s="246" t="s">
        <v>298</v>
      </c>
      <c r="B16" s="254" t="s">
        <v>299</v>
      </c>
      <c r="C16" s="255"/>
      <c r="D16" s="255"/>
      <c r="E16" s="255"/>
      <c r="F16" s="255"/>
      <c r="G16" s="255"/>
      <c r="H16" s="255"/>
      <c r="I16" s="255"/>
      <c r="J16" s="255"/>
      <c r="K16" s="256"/>
    </row>
    <row r="17" spans="1:11" ht="19.5" customHeight="1">
      <c r="A17" s="247"/>
      <c r="B17" s="254" t="s">
        <v>300</v>
      </c>
      <c r="C17" s="255"/>
      <c r="D17" s="255"/>
      <c r="E17" s="255"/>
      <c r="F17" s="255"/>
      <c r="G17" s="256"/>
      <c r="H17" s="249" t="s">
        <v>301</v>
      </c>
      <c r="I17" s="250"/>
      <c r="J17" s="249" t="s">
        <v>324</v>
      </c>
      <c r="K17" s="250"/>
    </row>
    <row r="18" spans="1:11" ht="110.25" customHeight="1">
      <c r="A18" s="248"/>
      <c r="B18" s="253" t="s">
        <v>39</v>
      </c>
      <c r="C18" s="253"/>
      <c r="D18" s="253" t="s">
        <v>40</v>
      </c>
      <c r="E18" s="253"/>
      <c r="F18" s="80" t="s">
        <v>38</v>
      </c>
      <c r="G18" s="81" t="s">
        <v>35</v>
      </c>
      <c r="H18" s="251"/>
      <c r="I18" s="252"/>
      <c r="J18" s="251"/>
      <c r="K18" s="252"/>
    </row>
    <row r="19" spans="1:11" ht="27.6">
      <c r="A19" s="82" t="s">
        <v>41</v>
      </c>
      <c r="B19" s="240" t="s">
        <v>193</v>
      </c>
      <c r="C19" s="240"/>
      <c r="D19" s="240" t="s">
        <v>193</v>
      </c>
      <c r="E19" s="240"/>
      <c r="F19" s="116">
        <v>0</v>
      </c>
      <c r="G19" s="116" t="s">
        <v>193</v>
      </c>
      <c r="H19" s="238">
        <v>0</v>
      </c>
      <c r="I19" s="238"/>
      <c r="J19" s="239">
        <v>0</v>
      </c>
      <c r="K19" s="238"/>
    </row>
    <row r="20" spans="1:11">
      <c r="G20" s="67"/>
    </row>
    <row r="21" spans="1:11">
      <c r="G21" s="67"/>
    </row>
  </sheetData>
  <mergeCells count="23">
    <mergeCell ref="H19:I19"/>
    <mergeCell ref="J19:K19"/>
    <mergeCell ref="D19:E19"/>
    <mergeCell ref="B19:C19"/>
    <mergeCell ref="B12:E12"/>
    <mergeCell ref="H12:I12"/>
    <mergeCell ref="J12:K12"/>
    <mergeCell ref="A14:K14"/>
    <mergeCell ref="A16:A18"/>
    <mergeCell ref="H17:I18"/>
    <mergeCell ref="J17:K18"/>
    <mergeCell ref="B18:C18"/>
    <mergeCell ref="B16:K16"/>
    <mergeCell ref="D18:E18"/>
    <mergeCell ref="B17:G17"/>
    <mergeCell ref="G1:K5"/>
    <mergeCell ref="H11:I11"/>
    <mergeCell ref="A7:K7"/>
    <mergeCell ref="J10:K11"/>
    <mergeCell ref="A10:A11"/>
    <mergeCell ref="A8:K8"/>
    <mergeCell ref="B10:E11"/>
    <mergeCell ref="F10:I10"/>
  </mergeCells>
  <conditionalFormatting sqref="B1:B6">
    <cfRule type="expression" dxfId="0" priority="1" stopIfTrue="1">
      <formula>$J1&lt;&gt;""</formula>
    </cfRule>
  </conditionalFormatting>
  <pageMargins left="0.6692913385826772" right="0.43307086614173229" top="0.47244094488188981" bottom="0.98425196850393704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view="pageBreakPreview" zoomScaleSheetLayoutView="100" workbookViewId="0">
      <selection activeCell="D17" sqref="D17"/>
    </sheetView>
  </sheetViews>
  <sheetFormatPr defaultColWidth="9.33203125" defaultRowHeight="13.2"/>
  <cols>
    <col min="1" max="1" width="24.33203125" style="15" customWidth="1"/>
    <col min="2" max="2" width="66.77734375" style="18" customWidth="1"/>
    <col min="3" max="4" width="14.44140625" style="18" customWidth="1"/>
    <col min="5" max="5" width="15.109375" style="16" customWidth="1"/>
    <col min="6" max="6" width="13.77734375" style="16" customWidth="1"/>
    <col min="7" max="7" width="17" style="17" customWidth="1"/>
    <col min="8" max="8" width="13.77734375" style="18" bestFit="1" customWidth="1"/>
    <col min="9" max="9" width="12.44140625" style="18" bestFit="1" customWidth="1"/>
    <col min="10" max="16384" width="9.33203125" style="18"/>
  </cols>
  <sheetData>
    <row r="1" spans="1:8" ht="13.8">
      <c r="B1" s="14"/>
      <c r="C1" s="183" t="s">
        <v>322</v>
      </c>
      <c r="D1" s="184"/>
      <c r="E1" s="184"/>
    </row>
    <row r="2" spans="1:8" ht="13.8">
      <c r="B2" s="14"/>
      <c r="C2" s="184"/>
      <c r="D2" s="184"/>
      <c r="E2" s="184"/>
    </row>
    <row r="3" spans="1:8" ht="13.8">
      <c r="B3" s="14"/>
      <c r="C3" s="184"/>
      <c r="D3" s="184"/>
      <c r="E3" s="184"/>
    </row>
    <row r="4" spans="1:8" ht="33.75" customHeight="1">
      <c r="B4" s="14"/>
      <c r="C4" s="184"/>
      <c r="D4" s="184"/>
      <c r="E4" s="184"/>
    </row>
    <row r="5" spans="1:8" ht="39" customHeight="1">
      <c r="C5" s="184"/>
      <c r="D5" s="184"/>
      <c r="E5" s="184"/>
    </row>
    <row r="6" spans="1:8" ht="63.75" customHeight="1">
      <c r="A6" s="180" t="s">
        <v>323</v>
      </c>
      <c r="B6" s="180"/>
      <c r="C6" s="180"/>
      <c r="D6" s="180"/>
      <c r="E6" s="180"/>
    </row>
    <row r="7" spans="1:8">
      <c r="A7" s="19"/>
      <c r="B7" s="20"/>
      <c r="C7" s="20"/>
      <c r="D7" s="20"/>
      <c r="E7" s="21" t="s">
        <v>1</v>
      </c>
    </row>
    <row r="8" spans="1:8" s="24" customFormat="1">
      <c r="A8" s="181" t="s">
        <v>28</v>
      </c>
      <c r="B8" s="181" t="s">
        <v>2</v>
      </c>
      <c r="C8" s="182" t="s">
        <v>7</v>
      </c>
      <c r="D8" s="182"/>
      <c r="E8" s="182"/>
      <c r="F8" s="22"/>
      <c r="G8" s="23"/>
    </row>
    <row r="9" spans="1:8" s="24" customFormat="1" ht="16.5" customHeight="1">
      <c r="A9" s="181"/>
      <c r="B9" s="181"/>
      <c r="C9" s="163" t="s">
        <v>300</v>
      </c>
      <c r="D9" s="163" t="s">
        <v>301</v>
      </c>
      <c r="E9" s="163" t="s">
        <v>324</v>
      </c>
      <c r="F9" s="22"/>
      <c r="G9" s="23"/>
      <c r="H9" s="22"/>
    </row>
    <row r="10" spans="1:8" s="26" customFormat="1">
      <c r="A10" s="25">
        <v>1</v>
      </c>
      <c r="B10" s="25">
        <v>2</v>
      </c>
      <c r="C10" s="25" t="s">
        <v>10</v>
      </c>
      <c r="D10" s="25" t="s">
        <v>11</v>
      </c>
      <c r="E10" s="25" t="s">
        <v>12</v>
      </c>
      <c r="F10" s="22"/>
      <c r="G10" s="23"/>
    </row>
    <row r="11" spans="1:8" s="29" customFormat="1">
      <c r="A11" s="84" t="s">
        <v>43</v>
      </c>
      <c r="B11" s="85" t="s">
        <v>44</v>
      </c>
      <c r="C11" s="68">
        <f>C12</f>
        <v>1897.6999999999998</v>
      </c>
      <c r="D11" s="68">
        <f t="shared" ref="D11:E11" si="0">D12</f>
        <v>1240.7</v>
      </c>
      <c r="E11" s="68">
        <f t="shared" si="0"/>
        <v>1432.9</v>
      </c>
      <c r="F11" s="27"/>
      <c r="G11" s="28"/>
    </row>
    <row r="12" spans="1:8" s="29" customFormat="1" ht="22.8">
      <c r="A12" s="84" t="s">
        <v>45</v>
      </c>
      <c r="B12" s="85" t="s">
        <v>63</v>
      </c>
      <c r="C12" s="68">
        <f>C13+C18+C20+C25</f>
        <v>1897.6999999999998</v>
      </c>
      <c r="D12" s="68">
        <f>D13+D18+D20+D25</f>
        <v>1240.7</v>
      </c>
      <c r="E12" s="68">
        <f>E13+E18+E20+E25</f>
        <v>1432.9</v>
      </c>
      <c r="F12" s="27"/>
      <c r="G12" s="28"/>
    </row>
    <row r="13" spans="1:8" s="29" customFormat="1">
      <c r="A13" s="84" t="s">
        <v>64</v>
      </c>
      <c r="B13" s="85" t="s">
        <v>65</v>
      </c>
      <c r="C13" s="68">
        <f>C14+C16</f>
        <v>1018.7</v>
      </c>
      <c r="D13" s="68">
        <f t="shared" ref="D13:E13" si="1">D14+D16</f>
        <v>667.5</v>
      </c>
      <c r="E13" s="68">
        <f t="shared" si="1"/>
        <v>717.5</v>
      </c>
      <c r="F13" s="27"/>
      <c r="G13" s="28"/>
    </row>
    <row r="14" spans="1:8" s="29" customFormat="1">
      <c r="A14" s="84" t="s">
        <v>66</v>
      </c>
      <c r="B14" s="85" t="s">
        <v>67</v>
      </c>
      <c r="C14" s="68">
        <f>C15</f>
        <v>813.6</v>
      </c>
      <c r="D14" s="68">
        <f t="shared" ref="D14:E14" si="2">D15</f>
        <v>667.5</v>
      </c>
      <c r="E14" s="68">
        <f t="shared" si="2"/>
        <v>717.5</v>
      </c>
      <c r="F14" s="27"/>
      <c r="G14" s="28"/>
    </row>
    <row r="15" spans="1:8" s="29" customFormat="1" ht="24">
      <c r="A15" s="86" t="s">
        <v>46</v>
      </c>
      <c r="B15" s="87" t="s">
        <v>47</v>
      </c>
      <c r="C15" s="30">
        <v>813.6</v>
      </c>
      <c r="D15" s="30">
        <v>667.5</v>
      </c>
      <c r="E15" s="30">
        <v>717.5</v>
      </c>
      <c r="F15" s="27"/>
      <c r="G15" s="28"/>
    </row>
    <row r="16" spans="1:8" s="29" customFormat="1" ht="22.8">
      <c r="A16" s="84" t="s">
        <v>68</v>
      </c>
      <c r="B16" s="85" t="s">
        <v>69</v>
      </c>
      <c r="C16" s="68">
        <f>C17</f>
        <v>205.1</v>
      </c>
      <c r="D16" s="68">
        <f t="shared" ref="D16" si="3">D17</f>
        <v>0</v>
      </c>
      <c r="E16" s="68">
        <f t="shared" ref="E16" si="4">E17</f>
        <v>0</v>
      </c>
      <c r="F16" s="27"/>
      <c r="G16" s="28"/>
    </row>
    <row r="17" spans="1:10" s="29" customFormat="1" ht="24">
      <c r="A17" s="86" t="s">
        <v>48</v>
      </c>
      <c r="B17" s="87" t="s">
        <v>70</v>
      </c>
      <c r="C17" s="30">
        <v>205.1</v>
      </c>
      <c r="D17" s="30"/>
      <c r="E17" s="30"/>
      <c r="F17" s="27"/>
      <c r="G17" s="28"/>
    </row>
    <row r="18" spans="1:10" s="29" customFormat="1" ht="22.8">
      <c r="A18" s="84" t="s">
        <v>49</v>
      </c>
      <c r="B18" s="85" t="s">
        <v>50</v>
      </c>
      <c r="C18" s="68">
        <f>C19</f>
        <v>369.9</v>
      </c>
      <c r="D18" s="68">
        <f>D19</f>
        <v>22.5</v>
      </c>
      <c r="E18" s="68">
        <f>E19</f>
        <v>31</v>
      </c>
      <c r="F18" s="27"/>
      <c r="G18" s="28"/>
    </row>
    <row r="19" spans="1:10" s="29" customFormat="1">
      <c r="A19" s="86" t="s">
        <v>51</v>
      </c>
      <c r="B19" s="87" t="s">
        <v>52</v>
      </c>
      <c r="C19" s="30">
        <v>369.9</v>
      </c>
      <c r="D19" s="30">
        <v>22.5</v>
      </c>
      <c r="E19" s="30">
        <v>31</v>
      </c>
      <c r="F19" s="27"/>
      <c r="G19" s="28"/>
    </row>
    <row r="20" spans="1:10" s="29" customFormat="1">
      <c r="A20" s="84" t="s">
        <v>53</v>
      </c>
      <c r="B20" s="85" t="s">
        <v>71</v>
      </c>
      <c r="C20" s="68">
        <f>C21+C23</f>
        <v>153.70000000000002</v>
      </c>
      <c r="D20" s="68">
        <f t="shared" ref="D20:E20" si="5">D21+D23</f>
        <v>168.20000000000002</v>
      </c>
      <c r="E20" s="68">
        <f t="shared" si="5"/>
        <v>174.60000000000002</v>
      </c>
      <c r="F20" s="27"/>
      <c r="G20" s="28"/>
    </row>
    <row r="21" spans="1:10" s="29" customFormat="1" ht="24">
      <c r="A21" s="86" t="s">
        <v>72</v>
      </c>
      <c r="B21" s="87" t="s">
        <v>73</v>
      </c>
      <c r="C21" s="30">
        <f>C22</f>
        <v>0.3</v>
      </c>
      <c r="D21" s="30">
        <f t="shared" ref="D21:E21" si="6">D22</f>
        <v>0.3</v>
      </c>
      <c r="E21" s="30">
        <f t="shared" si="6"/>
        <v>0.3</v>
      </c>
      <c r="F21" s="27"/>
      <c r="G21" s="28"/>
    </row>
    <row r="22" spans="1:10" s="29" customFormat="1" ht="24">
      <c r="A22" s="86" t="s">
        <v>54</v>
      </c>
      <c r="B22" s="87" t="s">
        <v>55</v>
      </c>
      <c r="C22" s="30">
        <v>0.3</v>
      </c>
      <c r="D22" s="30">
        <v>0.3</v>
      </c>
      <c r="E22" s="30">
        <v>0.3</v>
      </c>
      <c r="F22" s="27"/>
      <c r="G22" s="28"/>
    </row>
    <row r="23" spans="1:10" s="29" customFormat="1" ht="24">
      <c r="A23" s="86" t="s">
        <v>74</v>
      </c>
      <c r="B23" s="87" t="s">
        <v>75</v>
      </c>
      <c r="C23" s="30">
        <f>C24</f>
        <v>153.4</v>
      </c>
      <c r="D23" s="30">
        <f t="shared" ref="D23:E23" si="7">D24</f>
        <v>167.9</v>
      </c>
      <c r="E23" s="30">
        <f t="shared" si="7"/>
        <v>174.3</v>
      </c>
      <c r="F23" s="27"/>
      <c r="G23" s="28"/>
    </row>
    <row r="24" spans="1:10" s="29" customFormat="1" ht="24">
      <c r="A24" s="86" t="s">
        <v>56</v>
      </c>
      <c r="B24" s="87" t="s">
        <v>76</v>
      </c>
      <c r="C24" s="30">
        <v>153.4</v>
      </c>
      <c r="D24" s="30">
        <v>167.9</v>
      </c>
      <c r="E24" s="30">
        <v>174.3</v>
      </c>
      <c r="F24" s="27"/>
      <c r="G24" s="28"/>
    </row>
    <row r="25" spans="1:10" s="29" customFormat="1">
      <c r="A25" s="84" t="s">
        <v>57</v>
      </c>
      <c r="B25" s="85" t="s">
        <v>58</v>
      </c>
      <c r="C25" s="68">
        <f>C26+C28</f>
        <v>355.4</v>
      </c>
      <c r="D25" s="68">
        <f t="shared" ref="D25:E25" si="8">D26+D28</f>
        <v>382.5</v>
      </c>
      <c r="E25" s="68">
        <f t="shared" si="8"/>
        <v>509.8</v>
      </c>
      <c r="F25" s="27"/>
      <c r="G25" s="28"/>
    </row>
    <row r="26" spans="1:10" s="29" customFormat="1" ht="36">
      <c r="A26" s="86" t="s">
        <v>77</v>
      </c>
      <c r="B26" s="87" t="s">
        <v>79</v>
      </c>
      <c r="C26" s="30">
        <f>C27</f>
        <v>355.4</v>
      </c>
      <c r="D26" s="30">
        <f t="shared" ref="D26:E26" si="9">D27</f>
        <v>382.5</v>
      </c>
      <c r="E26" s="30">
        <f t="shared" si="9"/>
        <v>509.8</v>
      </c>
      <c r="F26" s="27"/>
      <c r="G26" s="28"/>
    </row>
    <row r="27" spans="1:10" s="29" customFormat="1" ht="36">
      <c r="A27" s="86" t="s">
        <v>59</v>
      </c>
      <c r="B27" s="87" t="s">
        <v>60</v>
      </c>
      <c r="C27" s="30">
        <v>355.4</v>
      </c>
      <c r="D27" s="30">
        <v>382.5</v>
      </c>
      <c r="E27" s="30">
        <v>509.8</v>
      </c>
      <c r="F27" s="27"/>
      <c r="G27" s="28"/>
    </row>
    <row r="28" spans="1:10" s="29" customFormat="1">
      <c r="A28" s="88" t="s">
        <v>78</v>
      </c>
      <c r="B28" s="87" t="s">
        <v>80</v>
      </c>
      <c r="C28" s="30">
        <f>C29</f>
        <v>0</v>
      </c>
      <c r="D28" s="30">
        <f t="shared" ref="D28:E28" si="10">D29</f>
        <v>0</v>
      </c>
      <c r="E28" s="30">
        <f t="shared" si="10"/>
        <v>0</v>
      </c>
      <c r="F28" s="27"/>
      <c r="G28" s="28"/>
    </row>
    <row r="29" spans="1:10" s="29" customFormat="1">
      <c r="A29" s="88" t="s">
        <v>61</v>
      </c>
      <c r="B29" s="87" t="s">
        <v>62</v>
      </c>
      <c r="C29" s="30"/>
      <c r="D29" s="30"/>
      <c r="E29" s="30"/>
      <c r="F29" s="27"/>
      <c r="G29" s="28"/>
    </row>
    <row r="30" spans="1:10" s="16" customFormat="1">
      <c r="A30" s="15"/>
      <c r="B30" s="18"/>
      <c r="C30" s="16">
        <v>709.6</v>
      </c>
      <c r="D30" s="16">
        <v>779</v>
      </c>
      <c r="E30" s="16">
        <v>772</v>
      </c>
      <c r="G30" s="17"/>
      <c r="H30" s="18"/>
      <c r="I30" s="18"/>
      <c r="J30" s="18"/>
    </row>
    <row r="31" spans="1:10">
      <c r="C31" s="16">
        <f>C30+C11</f>
        <v>2607.2999999999997</v>
      </c>
      <c r="D31" s="16">
        <f t="shared" ref="D31:E31" si="11">D30+D11</f>
        <v>2019.7</v>
      </c>
      <c r="E31" s="16">
        <f t="shared" si="11"/>
        <v>2204.9</v>
      </c>
    </row>
    <row r="32" spans="1:10">
      <c r="C32" s="16"/>
      <c r="D32" s="16">
        <v>2201.9</v>
      </c>
      <c r="E32" s="16">
        <v>2199.1999999999998</v>
      </c>
    </row>
    <row r="33" spans="4:5">
      <c r="D33" s="109">
        <f>D32-D20-D25</f>
        <v>1651.2</v>
      </c>
      <c r="E33" s="109">
        <f>E32-E20-E25</f>
        <v>1514.8</v>
      </c>
    </row>
    <row r="34" spans="4:5">
      <c r="D34" s="110">
        <f>D33*2.5%</f>
        <v>41.28</v>
      </c>
      <c r="E34" s="110">
        <f>E33*5%</f>
        <v>75.739999999999995</v>
      </c>
    </row>
  </sheetData>
  <mergeCells count="5">
    <mergeCell ref="A6:E6"/>
    <mergeCell ref="A8:A9"/>
    <mergeCell ref="B8:B9"/>
    <mergeCell ref="C8:E8"/>
    <mergeCell ref="C1:E5"/>
  </mergeCells>
  <conditionalFormatting sqref="C1">
    <cfRule type="expression" dxfId="5" priority="1" stopIfTrue="1">
      <formula>#REF!&lt;&gt;""</formula>
    </cfRule>
  </conditionalFormatting>
  <pageMargins left="0.43307086614173229" right="0.23622047244094491" top="0.70866141732283472" bottom="1.2204724409448819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2"/>
  <sheetViews>
    <sheetView view="pageBreakPreview" zoomScaleSheetLayoutView="100" workbookViewId="0">
      <selection activeCell="L22" sqref="L22"/>
    </sheetView>
  </sheetViews>
  <sheetFormatPr defaultRowHeight="13.2"/>
  <cols>
    <col min="1" max="1" width="37.44140625" customWidth="1"/>
    <col min="2" max="2" width="5.44140625" customWidth="1"/>
    <col min="3" max="3" width="4.109375" customWidth="1"/>
    <col min="4" max="4" width="4.44140625" customWidth="1"/>
    <col min="5" max="7" width="4.109375" customWidth="1"/>
    <col min="8" max="8" width="8.33203125" customWidth="1"/>
    <col min="9" max="9" width="4.109375" customWidth="1"/>
    <col min="10" max="12" width="14" style="114" customWidth="1"/>
  </cols>
  <sheetData>
    <row r="1" spans="1:12" ht="105.75" customHeight="1">
      <c r="A1" s="1" t="s">
        <v>0</v>
      </c>
      <c r="B1" s="1" t="s">
        <v>0</v>
      </c>
      <c r="C1" s="1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170" t="s">
        <v>325</v>
      </c>
      <c r="J1" s="185"/>
      <c r="K1" s="185"/>
      <c r="L1" s="185"/>
    </row>
    <row r="2" spans="1:12" ht="65.25" customHeight="1">
      <c r="A2" s="172" t="s">
        <v>326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ht="15" customHeight="1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86" t="s">
        <v>1</v>
      </c>
      <c r="J3" s="186"/>
      <c r="K3" s="186"/>
      <c r="L3" s="186"/>
    </row>
    <row r="4" spans="1:12" ht="19.95" customHeight="1">
      <c r="A4" s="171" t="s">
        <v>2</v>
      </c>
      <c r="B4" s="171" t="s">
        <v>21</v>
      </c>
      <c r="C4" s="171" t="s">
        <v>3</v>
      </c>
      <c r="D4" s="171" t="s">
        <v>4</v>
      </c>
      <c r="E4" s="171" t="s">
        <v>5</v>
      </c>
      <c r="F4" s="171"/>
      <c r="G4" s="171"/>
      <c r="H4" s="171"/>
      <c r="I4" s="171" t="s">
        <v>6</v>
      </c>
      <c r="J4" s="187" t="s">
        <v>7</v>
      </c>
      <c r="K4" s="187"/>
      <c r="L4" s="187"/>
    </row>
    <row r="5" spans="1:12" ht="16.350000000000001" customHeight="1">
      <c r="A5" s="171" t="s">
        <v>0</v>
      </c>
      <c r="B5" s="171" t="s">
        <v>0</v>
      </c>
      <c r="C5" s="171" t="s">
        <v>0</v>
      </c>
      <c r="D5" s="171" t="s">
        <v>0</v>
      </c>
      <c r="E5" s="171" t="s">
        <v>0</v>
      </c>
      <c r="F5" s="171"/>
      <c r="G5" s="171"/>
      <c r="H5" s="171"/>
      <c r="I5" s="171" t="s">
        <v>0</v>
      </c>
      <c r="J5" s="164" t="s">
        <v>327</v>
      </c>
      <c r="K5" s="164" t="s">
        <v>301</v>
      </c>
      <c r="L5" s="164" t="s">
        <v>324</v>
      </c>
    </row>
    <row r="6" spans="1:12" ht="14.4" customHeight="1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113" t="s">
        <v>17</v>
      </c>
      <c r="K6" s="113" t="s">
        <v>18</v>
      </c>
      <c r="L6" s="113" t="s">
        <v>20</v>
      </c>
    </row>
    <row r="7" spans="1:12" ht="14.4" customHeight="1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144">
        <f>J8</f>
        <v>2181.5</v>
      </c>
      <c r="K7" s="144">
        <f t="shared" ref="K7:L7" si="0">K8</f>
        <v>1528.3999999999999</v>
      </c>
      <c r="L7" s="144">
        <f t="shared" si="0"/>
        <v>1735.9999999999998</v>
      </c>
    </row>
    <row r="8" spans="1:12" ht="32.25" customHeight="1">
      <c r="A8" s="89" t="s">
        <v>302</v>
      </c>
      <c r="B8" s="90" t="s">
        <v>294</v>
      </c>
      <c r="C8" s="91"/>
      <c r="D8" s="91"/>
      <c r="E8" s="91" t="s">
        <v>0</v>
      </c>
      <c r="F8" s="91" t="s">
        <v>0</v>
      </c>
      <c r="G8" s="91"/>
      <c r="H8" s="91" t="s">
        <v>0</v>
      </c>
      <c r="I8" s="91" t="s">
        <v>0</v>
      </c>
      <c r="J8" s="145">
        <f>J9+J84+J96+J105+J139+J149+J158+J166</f>
        <v>2181.5</v>
      </c>
      <c r="K8" s="145">
        <f>K9+K84+K96+K105+K139+K149+K158+K166</f>
        <v>1528.3999999999999</v>
      </c>
      <c r="L8" s="145">
        <f>L9+L84+L96+L105+L139+L149+L158+L166</f>
        <v>1735.9999999999998</v>
      </c>
    </row>
    <row r="9" spans="1:12">
      <c r="A9" s="89" t="s">
        <v>81</v>
      </c>
      <c r="B9" s="90" t="s">
        <v>294</v>
      </c>
      <c r="C9" s="91" t="s">
        <v>82</v>
      </c>
      <c r="D9" s="91"/>
      <c r="E9" s="91" t="s">
        <v>0</v>
      </c>
      <c r="F9" s="91" t="s">
        <v>0</v>
      </c>
      <c r="G9" s="91"/>
      <c r="H9" s="91" t="s">
        <v>0</v>
      </c>
      <c r="I9" s="91" t="s">
        <v>0</v>
      </c>
      <c r="J9" s="145">
        <f>J10+J76+J70</f>
        <v>1472.3999999999999</v>
      </c>
      <c r="K9" s="145">
        <f>K10+K76+K70</f>
        <v>777.7</v>
      </c>
      <c r="L9" s="145">
        <f>L10+L76+L70</f>
        <v>851.59999999999991</v>
      </c>
    </row>
    <row r="10" spans="1:12" ht="40.799999999999997">
      <c r="A10" s="92" t="s">
        <v>83</v>
      </c>
      <c r="B10" s="90" t="s">
        <v>294</v>
      </c>
      <c r="C10" s="94" t="s">
        <v>82</v>
      </c>
      <c r="D10" s="94" t="s">
        <v>84</v>
      </c>
      <c r="E10" s="94" t="s">
        <v>0</v>
      </c>
      <c r="F10" s="94" t="s">
        <v>0</v>
      </c>
      <c r="G10" s="94"/>
      <c r="H10" s="94" t="s">
        <v>0</v>
      </c>
      <c r="I10" s="94" t="s">
        <v>0</v>
      </c>
      <c r="J10" s="146">
        <f>J11+J42+J49+J55</f>
        <v>1471.3999999999999</v>
      </c>
      <c r="K10" s="146">
        <f>K11+K42+K49+K55</f>
        <v>776.7</v>
      </c>
      <c r="L10" s="146">
        <f>L11+L42+L49+L55</f>
        <v>850.59999999999991</v>
      </c>
    </row>
    <row r="11" spans="1:12">
      <c r="A11" s="92"/>
      <c r="B11" s="90" t="s">
        <v>294</v>
      </c>
      <c r="C11" s="94" t="s">
        <v>82</v>
      </c>
      <c r="D11" s="94" t="s">
        <v>84</v>
      </c>
      <c r="E11" s="94" t="s">
        <v>82</v>
      </c>
      <c r="F11" s="94" t="s">
        <v>85</v>
      </c>
      <c r="G11" s="94"/>
      <c r="H11" s="94" t="s">
        <v>0</v>
      </c>
      <c r="I11" s="94" t="s">
        <v>0</v>
      </c>
      <c r="J11" s="146">
        <f>J12</f>
        <v>1471.1</v>
      </c>
      <c r="K11" s="146">
        <f>K12</f>
        <v>776.40000000000009</v>
      </c>
      <c r="L11" s="146">
        <f>L12</f>
        <v>850.3</v>
      </c>
    </row>
    <row r="12" spans="1:12" ht="40.799999999999997">
      <c r="A12" s="92" t="s">
        <v>295</v>
      </c>
      <c r="B12" s="90" t="s">
        <v>294</v>
      </c>
      <c r="C12" s="94" t="s">
        <v>82</v>
      </c>
      <c r="D12" s="94" t="s">
        <v>84</v>
      </c>
      <c r="E12" s="94" t="s">
        <v>82</v>
      </c>
      <c r="F12" s="94" t="s">
        <v>85</v>
      </c>
      <c r="G12" s="94" t="s">
        <v>82</v>
      </c>
      <c r="H12" s="94"/>
      <c r="I12" s="94"/>
      <c r="J12" s="146">
        <f>J13+J18+J33+J28</f>
        <v>1471.1</v>
      </c>
      <c r="K12" s="146">
        <f>K13+K18+K33+K28</f>
        <v>776.40000000000009</v>
      </c>
      <c r="L12" s="146">
        <f>L13+L18+L33+L28</f>
        <v>850.3</v>
      </c>
    </row>
    <row r="13" spans="1:12" ht="20.399999999999999">
      <c r="A13" s="92" t="s">
        <v>187</v>
      </c>
      <c r="B13" s="90" t="s">
        <v>294</v>
      </c>
      <c r="C13" s="94" t="s">
        <v>82</v>
      </c>
      <c r="D13" s="94" t="s">
        <v>84</v>
      </c>
      <c r="E13" s="94" t="s">
        <v>82</v>
      </c>
      <c r="F13" s="94">
        <v>0</v>
      </c>
      <c r="G13" s="94" t="s">
        <v>82</v>
      </c>
      <c r="H13" s="94" t="s">
        <v>86</v>
      </c>
      <c r="I13" s="94" t="s">
        <v>0</v>
      </c>
      <c r="J13" s="146">
        <f>J15</f>
        <v>168.6</v>
      </c>
      <c r="K13" s="146">
        <f>K15</f>
        <v>197</v>
      </c>
      <c r="L13" s="146">
        <f>L15</f>
        <v>217.89999999999998</v>
      </c>
    </row>
    <row r="14" spans="1:12" ht="51">
      <c r="A14" s="92" t="s">
        <v>87</v>
      </c>
      <c r="B14" s="90" t="s">
        <v>294</v>
      </c>
      <c r="C14" s="94" t="s">
        <v>82</v>
      </c>
      <c r="D14" s="94" t="s">
        <v>84</v>
      </c>
      <c r="E14" s="94" t="s">
        <v>82</v>
      </c>
      <c r="F14" s="94">
        <v>0</v>
      </c>
      <c r="G14" s="94" t="s">
        <v>82</v>
      </c>
      <c r="H14" s="94" t="s">
        <v>86</v>
      </c>
      <c r="I14" s="94">
        <v>100</v>
      </c>
      <c r="J14" s="146">
        <f>J15</f>
        <v>168.6</v>
      </c>
      <c r="K14" s="146">
        <f>K15</f>
        <v>197</v>
      </c>
      <c r="L14" s="146">
        <f>L15</f>
        <v>217.89999999999998</v>
      </c>
    </row>
    <row r="15" spans="1:12" ht="26.25" customHeight="1">
      <c r="A15" s="92" t="s">
        <v>88</v>
      </c>
      <c r="B15" s="90" t="s">
        <v>294</v>
      </c>
      <c r="C15" s="94" t="s">
        <v>82</v>
      </c>
      <c r="D15" s="94" t="s">
        <v>84</v>
      </c>
      <c r="E15" s="94" t="s">
        <v>82</v>
      </c>
      <c r="F15" s="94">
        <v>0</v>
      </c>
      <c r="G15" s="94" t="s">
        <v>82</v>
      </c>
      <c r="H15" s="94" t="s">
        <v>86</v>
      </c>
      <c r="I15" s="94">
        <v>120</v>
      </c>
      <c r="J15" s="146">
        <f>J16+J17</f>
        <v>168.6</v>
      </c>
      <c r="K15" s="146">
        <f>K16+K17</f>
        <v>197</v>
      </c>
      <c r="L15" s="146">
        <f>L16+L17</f>
        <v>217.89999999999998</v>
      </c>
    </row>
    <row r="16" spans="1:12" ht="20.399999999999999">
      <c r="A16" s="104" t="s">
        <v>89</v>
      </c>
      <c r="B16" s="90" t="s">
        <v>294</v>
      </c>
      <c r="C16" s="106" t="s">
        <v>82</v>
      </c>
      <c r="D16" s="106" t="s">
        <v>84</v>
      </c>
      <c r="E16" s="106" t="s">
        <v>82</v>
      </c>
      <c r="F16" s="106">
        <v>0</v>
      </c>
      <c r="G16" s="106" t="s">
        <v>82</v>
      </c>
      <c r="H16" s="106" t="s">
        <v>86</v>
      </c>
      <c r="I16" s="106" t="s">
        <v>90</v>
      </c>
      <c r="J16" s="147">
        <v>129.5</v>
      </c>
      <c r="K16" s="147">
        <v>115.2</v>
      </c>
      <c r="L16" s="147">
        <v>136.1</v>
      </c>
    </row>
    <row r="17" spans="1:12" ht="48" customHeight="1">
      <c r="A17" s="104" t="s">
        <v>91</v>
      </c>
      <c r="B17" s="90" t="s">
        <v>294</v>
      </c>
      <c r="C17" s="106" t="s">
        <v>82</v>
      </c>
      <c r="D17" s="106" t="s">
        <v>84</v>
      </c>
      <c r="E17" s="106" t="s">
        <v>82</v>
      </c>
      <c r="F17" s="106">
        <v>0</v>
      </c>
      <c r="G17" s="106" t="s">
        <v>82</v>
      </c>
      <c r="H17" s="106" t="s">
        <v>86</v>
      </c>
      <c r="I17" s="106">
        <v>129</v>
      </c>
      <c r="J17" s="147">
        <v>39.1</v>
      </c>
      <c r="K17" s="147">
        <v>81.8</v>
      </c>
      <c r="L17" s="147">
        <v>81.8</v>
      </c>
    </row>
    <row r="18" spans="1:12" ht="20.399999999999999">
      <c r="A18" s="92" t="s">
        <v>188</v>
      </c>
      <c r="B18" s="90" t="s">
        <v>294</v>
      </c>
      <c r="C18" s="94" t="s">
        <v>82</v>
      </c>
      <c r="D18" s="94" t="s">
        <v>84</v>
      </c>
      <c r="E18" s="94" t="s">
        <v>82</v>
      </c>
      <c r="F18" s="94">
        <v>0</v>
      </c>
      <c r="G18" s="94" t="s">
        <v>82</v>
      </c>
      <c r="H18" s="94" t="s">
        <v>92</v>
      </c>
      <c r="I18" s="94" t="s">
        <v>0</v>
      </c>
      <c r="J18" s="146">
        <f>J19+J23</f>
        <v>849.5</v>
      </c>
      <c r="K18" s="146">
        <f>K19+K23</f>
        <v>246.1</v>
      </c>
      <c r="L18" s="146">
        <f>L19+L23</f>
        <v>299.10000000000002</v>
      </c>
    </row>
    <row r="19" spans="1:12" ht="20.399999999999999">
      <c r="A19" s="92" t="s">
        <v>93</v>
      </c>
      <c r="B19" s="90" t="s">
        <v>294</v>
      </c>
      <c r="C19" s="94" t="s">
        <v>82</v>
      </c>
      <c r="D19" s="94" t="s">
        <v>84</v>
      </c>
      <c r="E19" s="94" t="s">
        <v>82</v>
      </c>
      <c r="F19" s="94">
        <v>0</v>
      </c>
      <c r="G19" s="94" t="s">
        <v>82</v>
      </c>
      <c r="H19" s="94" t="s">
        <v>92</v>
      </c>
      <c r="I19" s="94">
        <v>200</v>
      </c>
      <c r="J19" s="146">
        <f>J20</f>
        <v>724.5</v>
      </c>
      <c r="K19" s="146">
        <f>K20</f>
        <v>236.1</v>
      </c>
      <c r="L19" s="146">
        <f>L20</f>
        <v>289.10000000000002</v>
      </c>
    </row>
    <row r="20" spans="1:12" ht="20.399999999999999">
      <c r="A20" s="92" t="s">
        <v>94</v>
      </c>
      <c r="B20" s="90" t="s">
        <v>294</v>
      </c>
      <c r="C20" s="94" t="s">
        <v>82</v>
      </c>
      <c r="D20" s="94" t="s">
        <v>84</v>
      </c>
      <c r="E20" s="94" t="s">
        <v>82</v>
      </c>
      <c r="F20" s="94">
        <v>0</v>
      </c>
      <c r="G20" s="94" t="s">
        <v>82</v>
      </c>
      <c r="H20" s="94" t="s">
        <v>92</v>
      </c>
      <c r="I20" s="94">
        <v>240</v>
      </c>
      <c r="J20" s="146">
        <f>J21+J22</f>
        <v>724.5</v>
      </c>
      <c r="K20" s="146">
        <f>K21+K22</f>
        <v>236.1</v>
      </c>
      <c r="L20" s="146">
        <f>L21+L22</f>
        <v>289.10000000000002</v>
      </c>
    </row>
    <row r="21" spans="1:12">
      <c r="A21" s="104" t="s">
        <v>95</v>
      </c>
      <c r="B21" s="90" t="s">
        <v>294</v>
      </c>
      <c r="C21" s="106" t="s">
        <v>82</v>
      </c>
      <c r="D21" s="106" t="s">
        <v>84</v>
      </c>
      <c r="E21" s="106" t="s">
        <v>82</v>
      </c>
      <c r="F21" s="106">
        <v>0</v>
      </c>
      <c r="G21" s="106" t="s">
        <v>82</v>
      </c>
      <c r="H21" s="106" t="s">
        <v>92</v>
      </c>
      <c r="I21" s="106" t="s">
        <v>96</v>
      </c>
      <c r="J21" s="147">
        <v>490.5</v>
      </c>
      <c r="K21" s="147">
        <v>236.1</v>
      </c>
      <c r="L21" s="147">
        <v>289.10000000000002</v>
      </c>
    </row>
    <row r="22" spans="1:12">
      <c r="A22" s="107" t="s">
        <v>97</v>
      </c>
      <c r="B22" s="90" t="s">
        <v>294</v>
      </c>
      <c r="C22" s="106" t="s">
        <v>82</v>
      </c>
      <c r="D22" s="106" t="s">
        <v>84</v>
      </c>
      <c r="E22" s="106" t="s">
        <v>82</v>
      </c>
      <c r="F22" s="106">
        <v>0</v>
      </c>
      <c r="G22" s="106" t="s">
        <v>82</v>
      </c>
      <c r="H22" s="106" t="s">
        <v>92</v>
      </c>
      <c r="I22" s="106">
        <v>247</v>
      </c>
      <c r="J22" s="147">
        <v>234</v>
      </c>
      <c r="K22" s="147"/>
      <c r="L22" s="147"/>
    </row>
    <row r="23" spans="1:12">
      <c r="A23" s="92" t="s">
        <v>98</v>
      </c>
      <c r="B23" s="90" t="s">
        <v>294</v>
      </c>
      <c r="C23" s="94" t="s">
        <v>82</v>
      </c>
      <c r="D23" s="94" t="s">
        <v>84</v>
      </c>
      <c r="E23" s="94" t="s">
        <v>82</v>
      </c>
      <c r="F23" s="94">
        <v>0</v>
      </c>
      <c r="G23" s="94" t="s">
        <v>82</v>
      </c>
      <c r="H23" s="94" t="s">
        <v>92</v>
      </c>
      <c r="I23" s="94">
        <v>800</v>
      </c>
      <c r="J23" s="146">
        <f>J24</f>
        <v>125</v>
      </c>
      <c r="K23" s="146">
        <f>K24</f>
        <v>10</v>
      </c>
      <c r="L23" s="146">
        <f>L24</f>
        <v>10</v>
      </c>
    </row>
    <row r="24" spans="1:12">
      <c r="A24" s="92" t="s">
        <v>99</v>
      </c>
      <c r="B24" s="90" t="s">
        <v>294</v>
      </c>
      <c r="C24" s="94" t="s">
        <v>82</v>
      </c>
      <c r="D24" s="94" t="s">
        <v>84</v>
      </c>
      <c r="E24" s="94" t="s">
        <v>82</v>
      </c>
      <c r="F24" s="94">
        <v>0</v>
      </c>
      <c r="G24" s="94" t="s">
        <v>82</v>
      </c>
      <c r="H24" s="94" t="s">
        <v>92</v>
      </c>
      <c r="I24" s="94">
        <v>850</v>
      </c>
      <c r="J24" s="146">
        <f>J25+J26+J27</f>
        <v>125</v>
      </c>
      <c r="K24" s="146">
        <f>K25+K26+K27</f>
        <v>10</v>
      </c>
      <c r="L24" s="146">
        <f>L25+L26+L27</f>
        <v>10</v>
      </c>
    </row>
    <row r="25" spans="1:12" ht="20.399999999999999">
      <c r="A25" s="104" t="s">
        <v>100</v>
      </c>
      <c r="B25" s="90" t="s">
        <v>294</v>
      </c>
      <c r="C25" s="106" t="s">
        <v>82</v>
      </c>
      <c r="D25" s="106" t="s">
        <v>84</v>
      </c>
      <c r="E25" s="106" t="s">
        <v>82</v>
      </c>
      <c r="F25" s="106">
        <v>0</v>
      </c>
      <c r="G25" s="106" t="s">
        <v>82</v>
      </c>
      <c r="H25" s="106" t="s">
        <v>92</v>
      </c>
      <c r="I25" s="106">
        <v>851</v>
      </c>
      <c r="J25" s="147">
        <v>123</v>
      </c>
      <c r="K25" s="147">
        <f>6.3+3.7</f>
        <v>10</v>
      </c>
      <c r="L25" s="147">
        <f>6.3+3.7</f>
        <v>10</v>
      </c>
    </row>
    <row r="26" spans="1:12">
      <c r="A26" s="104" t="s">
        <v>101</v>
      </c>
      <c r="B26" s="90" t="s">
        <v>294</v>
      </c>
      <c r="C26" s="106" t="s">
        <v>82</v>
      </c>
      <c r="D26" s="106" t="s">
        <v>84</v>
      </c>
      <c r="E26" s="106" t="s">
        <v>82</v>
      </c>
      <c r="F26" s="106">
        <v>0</v>
      </c>
      <c r="G26" s="106" t="s">
        <v>82</v>
      </c>
      <c r="H26" s="106" t="s">
        <v>92</v>
      </c>
      <c r="I26" s="106">
        <v>852</v>
      </c>
      <c r="J26" s="147">
        <v>0</v>
      </c>
      <c r="K26" s="147">
        <v>0</v>
      </c>
      <c r="L26" s="147">
        <v>0</v>
      </c>
    </row>
    <row r="27" spans="1:12">
      <c r="A27" s="104" t="s">
        <v>102</v>
      </c>
      <c r="B27" s="90" t="s">
        <v>294</v>
      </c>
      <c r="C27" s="106" t="s">
        <v>82</v>
      </c>
      <c r="D27" s="106" t="s">
        <v>84</v>
      </c>
      <c r="E27" s="106" t="s">
        <v>82</v>
      </c>
      <c r="F27" s="106" t="s">
        <v>85</v>
      </c>
      <c r="G27" s="106" t="s">
        <v>82</v>
      </c>
      <c r="H27" s="106" t="s">
        <v>92</v>
      </c>
      <c r="I27" s="106">
        <v>853</v>
      </c>
      <c r="J27" s="147">
        <v>2</v>
      </c>
      <c r="K27" s="147">
        <v>0</v>
      </c>
      <c r="L27" s="147">
        <v>0</v>
      </c>
    </row>
    <row r="28" spans="1:12" ht="40.799999999999997">
      <c r="A28" s="92" t="s">
        <v>296</v>
      </c>
      <c r="B28" s="90" t="s">
        <v>294</v>
      </c>
      <c r="C28" s="94" t="s">
        <v>82</v>
      </c>
      <c r="D28" s="94" t="s">
        <v>84</v>
      </c>
      <c r="E28" s="94" t="s">
        <v>82</v>
      </c>
      <c r="F28" s="94">
        <v>0</v>
      </c>
      <c r="G28" s="94" t="s">
        <v>82</v>
      </c>
      <c r="H28" s="94">
        <v>41150</v>
      </c>
      <c r="I28" s="94"/>
      <c r="J28" s="146">
        <f t="shared" ref="J28:L29" si="1">J29</f>
        <v>91.8</v>
      </c>
      <c r="K28" s="146">
        <f t="shared" si="1"/>
        <v>333.3</v>
      </c>
      <c r="L28" s="146">
        <f t="shared" si="1"/>
        <v>333.3</v>
      </c>
    </row>
    <row r="29" spans="1:12" ht="51">
      <c r="A29" s="92" t="s">
        <v>87</v>
      </c>
      <c r="B29" s="90" t="s">
        <v>294</v>
      </c>
      <c r="C29" s="94" t="s">
        <v>82</v>
      </c>
      <c r="D29" s="94" t="s">
        <v>84</v>
      </c>
      <c r="E29" s="94" t="s">
        <v>82</v>
      </c>
      <c r="F29" s="94">
        <v>0</v>
      </c>
      <c r="G29" s="94" t="s">
        <v>82</v>
      </c>
      <c r="H29" s="94">
        <v>41150</v>
      </c>
      <c r="I29" s="94">
        <v>100</v>
      </c>
      <c r="J29" s="146">
        <f t="shared" si="1"/>
        <v>91.8</v>
      </c>
      <c r="K29" s="146">
        <f t="shared" si="1"/>
        <v>333.3</v>
      </c>
      <c r="L29" s="146">
        <f t="shared" si="1"/>
        <v>333.3</v>
      </c>
    </row>
    <row r="30" spans="1:12" ht="24" customHeight="1">
      <c r="A30" s="92" t="s">
        <v>88</v>
      </c>
      <c r="B30" s="90" t="s">
        <v>294</v>
      </c>
      <c r="C30" s="94" t="s">
        <v>82</v>
      </c>
      <c r="D30" s="94" t="s">
        <v>84</v>
      </c>
      <c r="E30" s="94" t="s">
        <v>82</v>
      </c>
      <c r="F30" s="94">
        <v>0</v>
      </c>
      <c r="G30" s="94" t="s">
        <v>82</v>
      </c>
      <c r="H30" s="94">
        <v>41150</v>
      </c>
      <c r="I30" s="94">
        <v>120</v>
      </c>
      <c r="J30" s="146">
        <f>J31+J32</f>
        <v>91.8</v>
      </c>
      <c r="K30" s="146">
        <f>K31+K32</f>
        <v>333.3</v>
      </c>
      <c r="L30" s="146">
        <f>L31+L32</f>
        <v>333.3</v>
      </c>
    </row>
    <row r="31" spans="1:12" ht="20.399999999999999">
      <c r="A31" s="104" t="s">
        <v>89</v>
      </c>
      <c r="B31" s="90" t="s">
        <v>294</v>
      </c>
      <c r="C31" s="106" t="s">
        <v>82</v>
      </c>
      <c r="D31" s="106">
        <v>2</v>
      </c>
      <c r="E31" s="106" t="s">
        <v>82</v>
      </c>
      <c r="F31" s="106">
        <v>0</v>
      </c>
      <c r="G31" s="106" t="s">
        <v>82</v>
      </c>
      <c r="H31" s="106">
        <v>41150</v>
      </c>
      <c r="I31" s="106" t="s">
        <v>90</v>
      </c>
      <c r="J31" s="147">
        <v>91.8</v>
      </c>
      <c r="K31" s="147">
        <v>256</v>
      </c>
      <c r="L31" s="147">
        <v>256</v>
      </c>
    </row>
    <row r="32" spans="1:12" ht="30.6">
      <c r="A32" s="104" t="s">
        <v>91</v>
      </c>
      <c r="B32" s="90" t="s">
        <v>294</v>
      </c>
      <c r="C32" s="106" t="s">
        <v>82</v>
      </c>
      <c r="D32" s="106">
        <v>2</v>
      </c>
      <c r="E32" s="106" t="s">
        <v>82</v>
      </c>
      <c r="F32" s="106">
        <v>0</v>
      </c>
      <c r="G32" s="106" t="s">
        <v>82</v>
      </c>
      <c r="H32" s="106">
        <v>41150</v>
      </c>
      <c r="I32" s="106">
        <v>129</v>
      </c>
      <c r="J32" s="147"/>
      <c r="K32" s="147">
        <v>77.3</v>
      </c>
      <c r="L32" s="147">
        <v>77.3</v>
      </c>
    </row>
    <row r="33" spans="1:12" ht="20.399999999999999">
      <c r="A33" s="92" t="s">
        <v>104</v>
      </c>
      <c r="B33" s="90" t="s">
        <v>294</v>
      </c>
      <c r="C33" s="94" t="s">
        <v>82</v>
      </c>
      <c r="D33" s="94" t="s">
        <v>84</v>
      </c>
      <c r="E33" s="94" t="s">
        <v>82</v>
      </c>
      <c r="F33" s="94">
        <v>0</v>
      </c>
      <c r="G33" s="94" t="s">
        <v>82</v>
      </c>
      <c r="H33" s="94">
        <v>44200</v>
      </c>
      <c r="I33" s="94" t="s">
        <v>0</v>
      </c>
      <c r="J33" s="146">
        <f>J34</f>
        <v>361.2</v>
      </c>
      <c r="K33" s="146">
        <f>K34</f>
        <v>0</v>
      </c>
      <c r="L33" s="146">
        <f>L34</f>
        <v>0</v>
      </c>
    </row>
    <row r="34" spans="1:12" ht="59.25" customHeight="1">
      <c r="A34" s="92" t="s">
        <v>189</v>
      </c>
      <c r="B34" s="90" t="s">
        <v>294</v>
      </c>
      <c r="C34" s="94" t="s">
        <v>82</v>
      </c>
      <c r="D34" s="94" t="s">
        <v>84</v>
      </c>
      <c r="E34" s="94" t="s">
        <v>82</v>
      </c>
      <c r="F34" s="94">
        <v>0</v>
      </c>
      <c r="G34" s="94" t="s">
        <v>82</v>
      </c>
      <c r="H34" s="94">
        <v>44205</v>
      </c>
      <c r="I34" s="94"/>
      <c r="J34" s="146">
        <f>J35+J39</f>
        <v>361.2</v>
      </c>
      <c r="K34" s="146">
        <f>K35+K39</f>
        <v>0</v>
      </c>
      <c r="L34" s="146">
        <f>L35+L39</f>
        <v>0</v>
      </c>
    </row>
    <row r="35" spans="1:12" ht="51">
      <c r="A35" s="92" t="s">
        <v>87</v>
      </c>
      <c r="B35" s="90" t="s">
        <v>294</v>
      </c>
      <c r="C35" s="94" t="s">
        <v>82</v>
      </c>
      <c r="D35" s="94" t="s">
        <v>84</v>
      </c>
      <c r="E35" s="94" t="s">
        <v>82</v>
      </c>
      <c r="F35" s="94">
        <v>0</v>
      </c>
      <c r="G35" s="94" t="s">
        <v>82</v>
      </c>
      <c r="H35" s="94">
        <v>44205</v>
      </c>
      <c r="I35" s="94">
        <v>100</v>
      </c>
      <c r="J35" s="146">
        <f>J36</f>
        <v>361.2</v>
      </c>
      <c r="K35" s="146">
        <f>K36</f>
        <v>0</v>
      </c>
      <c r="L35" s="146">
        <f>L36</f>
        <v>0</v>
      </c>
    </row>
    <row r="36" spans="1:12" ht="24" customHeight="1">
      <c r="A36" s="92" t="s">
        <v>88</v>
      </c>
      <c r="B36" s="90" t="s">
        <v>294</v>
      </c>
      <c r="C36" s="94" t="s">
        <v>82</v>
      </c>
      <c r="D36" s="94" t="s">
        <v>84</v>
      </c>
      <c r="E36" s="94" t="s">
        <v>82</v>
      </c>
      <c r="F36" s="94">
        <v>0</v>
      </c>
      <c r="G36" s="94" t="s">
        <v>82</v>
      </c>
      <c r="H36" s="94">
        <v>44205</v>
      </c>
      <c r="I36" s="94">
        <v>120</v>
      </c>
      <c r="J36" s="146">
        <f>J37+J38</f>
        <v>361.2</v>
      </c>
      <c r="K36" s="146">
        <f>K37+K38</f>
        <v>0</v>
      </c>
      <c r="L36" s="146">
        <f>L37+L38</f>
        <v>0</v>
      </c>
    </row>
    <row r="37" spans="1:12" ht="20.399999999999999">
      <c r="A37" s="104" t="s">
        <v>89</v>
      </c>
      <c r="B37" s="90" t="s">
        <v>294</v>
      </c>
      <c r="C37" s="106" t="s">
        <v>82</v>
      </c>
      <c r="D37" s="106">
        <v>2</v>
      </c>
      <c r="E37" s="106" t="s">
        <v>82</v>
      </c>
      <c r="F37" s="106">
        <v>0</v>
      </c>
      <c r="G37" s="106" t="s">
        <v>82</v>
      </c>
      <c r="H37" s="106">
        <v>44205</v>
      </c>
      <c r="I37" s="106">
        <v>121</v>
      </c>
      <c r="J37" s="147">
        <v>281.2</v>
      </c>
      <c r="K37" s="147">
        <v>0</v>
      </c>
      <c r="L37" s="147">
        <v>0</v>
      </c>
    </row>
    <row r="38" spans="1:12" ht="48" customHeight="1">
      <c r="A38" s="104" t="s">
        <v>91</v>
      </c>
      <c r="B38" s="90" t="s">
        <v>294</v>
      </c>
      <c r="C38" s="106" t="s">
        <v>82</v>
      </c>
      <c r="D38" s="106">
        <v>2</v>
      </c>
      <c r="E38" s="106" t="s">
        <v>82</v>
      </c>
      <c r="F38" s="106">
        <v>0</v>
      </c>
      <c r="G38" s="106" t="s">
        <v>82</v>
      </c>
      <c r="H38" s="106">
        <v>44205</v>
      </c>
      <c r="I38" s="106">
        <v>129</v>
      </c>
      <c r="J38" s="147">
        <v>80</v>
      </c>
      <c r="K38" s="147">
        <v>0</v>
      </c>
      <c r="L38" s="147">
        <v>0</v>
      </c>
    </row>
    <row r="39" spans="1:12" ht="20.399999999999999">
      <c r="A39" s="92" t="s">
        <v>93</v>
      </c>
      <c r="B39" s="90" t="s">
        <v>294</v>
      </c>
      <c r="C39" s="94" t="s">
        <v>82</v>
      </c>
      <c r="D39" s="94" t="s">
        <v>84</v>
      </c>
      <c r="E39" s="94" t="s">
        <v>82</v>
      </c>
      <c r="F39" s="94">
        <v>0</v>
      </c>
      <c r="G39" s="94" t="s">
        <v>82</v>
      </c>
      <c r="H39" s="94">
        <v>44205</v>
      </c>
      <c r="I39" s="94">
        <v>200</v>
      </c>
      <c r="J39" s="146">
        <f t="shared" ref="J39:L40" si="2">J40</f>
        <v>0</v>
      </c>
      <c r="K39" s="146">
        <f t="shared" si="2"/>
        <v>0</v>
      </c>
      <c r="L39" s="146">
        <f t="shared" si="2"/>
        <v>0</v>
      </c>
    </row>
    <row r="40" spans="1:12" ht="20.399999999999999">
      <c r="A40" s="92" t="s">
        <v>94</v>
      </c>
      <c r="B40" s="90" t="s">
        <v>294</v>
      </c>
      <c r="C40" s="94" t="s">
        <v>82</v>
      </c>
      <c r="D40" s="94" t="s">
        <v>84</v>
      </c>
      <c r="E40" s="94" t="s">
        <v>82</v>
      </c>
      <c r="F40" s="94">
        <v>0</v>
      </c>
      <c r="G40" s="94" t="s">
        <v>82</v>
      </c>
      <c r="H40" s="94">
        <v>44205</v>
      </c>
      <c r="I40" s="94">
        <v>240</v>
      </c>
      <c r="J40" s="146">
        <f t="shared" si="2"/>
        <v>0</v>
      </c>
      <c r="K40" s="146">
        <f t="shared" si="2"/>
        <v>0</v>
      </c>
      <c r="L40" s="146">
        <f t="shared" si="2"/>
        <v>0</v>
      </c>
    </row>
    <row r="41" spans="1:12">
      <c r="A41" s="104" t="s">
        <v>95</v>
      </c>
      <c r="B41" s="90" t="s">
        <v>294</v>
      </c>
      <c r="C41" s="106" t="s">
        <v>82</v>
      </c>
      <c r="D41" s="106" t="s">
        <v>84</v>
      </c>
      <c r="E41" s="106" t="s">
        <v>82</v>
      </c>
      <c r="F41" s="106">
        <v>0</v>
      </c>
      <c r="G41" s="106" t="s">
        <v>82</v>
      </c>
      <c r="H41" s="106">
        <v>44205</v>
      </c>
      <c r="I41" s="106">
        <v>244</v>
      </c>
      <c r="J41" s="147"/>
      <c r="K41" s="147"/>
      <c r="L41" s="147"/>
    </row>
    <row r="42" spans="1:12">
      <c r="A42" s="92"/>
      <c r="B42" s="90" t="s">
        <v>294</v>
      </c>
      <c r="C42" s="94" t="s">
        <v>82</v>
      </c>
      <c r="D42" s="94" t="s">
        <v>84</v>
      </c>
      <c r="E42" s="94">
        <v>17</v>
      </c>
      <c r="F42" s="94">
        <v>0</v>
      </c>
      <c r="G42" s="94"/>
      <c r="H42" s="94"/>
      <c r="I42" s="94"/>
      <c r="J42" s="146">
        <f t="shared" ref="J42:L46" si="3">J43</f>
        <v>0</v>
      </c>
      <c r="K42" s="146">
        <f t="shared" si="3"/>
        <v>0</v>
      </c>
      <c r="L42" s="146">
        <f t="shared" si="3"/>
        <v>0</v>
      </c>
    </row>
    <row r="43" spans="1:12" ht="20.399999999999999">
      <c r="A43" s="92" t="s">
        <v>105</v>
      </c>
      <c r="B43" s="90" t="s">
        <v>294</v>
      </c>
      <c r="C43" s="94" t="s">
        <v>82</v>
      </c>
      <c r="D43" s="94" t="s">
        <v>84</v>
      </c>
      <c r="E43" s="94">
        <v>17</v>
      </c>
      <c r="F43" s="94">
        <v>1</v>
      </c>
      <c r="G43" s="94"/>
      <c r="H43" s="94"/>
      <c r="I43" s="94"/>
      <c r="J43" s="146">
        <f t="shared" si="3"/>
        <v>0</v>
      </c>
      <c r="K43" s="146">
        <f t="shared" si="3"/>
        <v>0</v>
      </c>
      <c r="L43" s="146">
        <f t="shared" si="3"/>
        <v>0</v>
      </c>
    </row>
    <row r="44" spans="1:12" ht="59.25" customHeight="1">
      <c r="A44" s="92"/>
      <c r="B44" s="90" t="s">
        <v>294</v>
      </c>
      <c r="C44" s="94" t="s">
        <v>82</v>
      </c>
      <c r="D44" s="94" t="s">
        <v>84</v>
      </c>
      <c r="E44" s="94">
        <v>17</v>
      </c>
      <c r="F44" s="94">
        <v>1</v>
      </c>
      <c r="G44" s="94" t="s">
        <v>82</v>
      </c>
      <c r="H44" s="94"/>
      <c r="I44" s="94"/>
      <c r="J44" s="146">
        <f t="shared" si="3"/>
        <v>0</v>
      </c>
      <c r="K44" s="146">
        <f t="shared" si="3"/>
        <v>0</v>
      </c>
      <c r="L44" s="146">
        <f t="shared" si="3"/>
        <v>0</v>
      </c>
    </row>
    <row r="45" spans="1:12" ht="40.799999999999997">
      <c r="A45" s="92" t="s">
        <v>106</v>
      </c>
      <c r="B45" s="90" t="s">
        <v>294</v>
      </c>
      <c r="C45" s="94" t="s">
        <v>82</v>
      </c>
      <c r="D45" s="94" t="s">
        <v>84</v>
      </c>
      <c r="E45" s="94">
        <v>17</v>
      </c>
      <c r="F45" s="94">
        <v>1</v>
      </c>
      <c r="G45" s="94" t="s">
        <v>82</v>
      </c>
      <c r="H45" s="94">
        <v>44500</v>
      </c>
      <c r="I45" s="94"/>
      <c r="J45" s="146">
        <f t="shared" si="3"/>
        <v>0</v>
      </c>
      <c r="K45" s="146">
        <f t="shared" si="3"/>
        <v>0</v>
      </c>
      <c r="L45" s="146">
        <f t="shared" si="3"/>
        <v>0</v>
      </c>
    </row>
    <row r="46" spans="1:12" ht="81" customHeight="1">
      <c r="A46" s="92" t="s">
        <v>190</v>
      </c>
      <c r="B46" s="90" t="s">
        <v>294</v>
      </c>
      <c r="C46" s="94" t="s">
        <v>82</v>
      </c>
      <c r="D46" s="94" t="s">
        <v>84</v>
      </c>
      <c r="E46" s="94">
        <v>17</v>
      </c>
      <c r="F46" s="94">
        <v>1</v>
      </c>
      <c r="G46" s="94" t="s">
        <v>82</v>
      </c>
      <c r="H46" s="94">
        <v>44501</v>
      </c>
      <c r="I46" s="94"/>
      <c r="J46" s="146">
        <f>J47</f>
        <v>0</v>
      </c>
      <c r="K46" s="146">
        <f t="shared" si="3"/>
        <v>0</v>
      </c>
      <c r="L46" s="146">
        <f t="shared" si="3"/>
        <v>0</v>
      </c>
    </row>
    <row r="47" spans="1:12">
      <c r="A47" s="92" t="s">
        <v>107</v>
      </c>
      <c r="B47" s="90" t="s">
        <v>294</v>
      </c>
      <c r="C47" s="94" t="s">
        <v>82</v>
      </c>
      <c r="D47" s="94" t="s">
        <v>84</v>
      </c>
      <c r="E47" s="94">
        <v>17</v>
      </c>
      <c r="F47" s="94">
        <v>1</v>
      </c>
      <c r="G47" s="94" t="s">
        <v>82</v>
      </c>
      <c r="H47" s="94">
        <v>44501</v>
      </c>
      <c r="I47" s="94">
        <v>500</v>
      </c>
      <c r="J47" s="146">
        <f>J48</f>
        <v>0</v>
      </c>
      <c r="K47" s="146">
        <f>K48</f>
        <v>0</v>
      </c>
      <c r="L47" s="146">
        <f>L48</f>
        <v>0</v>
      </c>
    </row>
    <row r="48" spans="1:12">
      <c r="A48" s="104" t="s">
        <v>58</v>
      </c>
      <c r="B48" s="90" t="s">
        <v>294</v>
      </c>
      <c r="C48" s="106" t="s">
        <v>82</v>
      </c>
      <c r="D48" s="106" t="s">
        <v>84</v>
      </c>
      <c r="E48" s="106">
        <v>17</v>
      </c>
      <c r="F48" s="106">
        <v>1</v>
      </c>
      <c r="G48" s="106" t="s">
        <v>82</v>
      </c>
      <c r="H48" s="106">
        <v>44501</v>
      </c>
      <c r="I48" s="106">
        <v>540</v>
      </c>
      <c r="J48" s="147">
        <v>0</v>
      </c>
      <c r="K48" s="147">
        <v>0</v>
      </c>
      <c r="L48" s="147">
        <v>0</v>
      </c>
    </row>
    <row r="49" spans="1:12" ht="30.6">
      <c r="A49" s="92" t="s">
        <v>297</v>
      </c>
      <c r="B49" s="90" t="s">
        <v>294</v>
      </c>
      <c r="C49" s="94" t="s">
        <v>82</v>
      </c>
      <c r="D49" s="94" t="s">
        <v>84</v>
      </c>
      <c r="E49" s="93" t="s">
        <v>108</v>
      </c>
      <c r="F49" s="94">
        <v>0</v>
      </c>
      <c r="G49" s="94"/>
      <c r="H49" s="94"/>
      <c r="I49" s="94"/>
      <c r="J49" s="146">
        <f t="shared" ref="J49:L51" si="4">J50</f>
        <v>0.3</v>
      </c>
      <c r="K49" s="146">
        <f t="shared" si="4"/>
        <v>0.3</v>
      </c>
      <c r="L49" s="146">
        <f t="shared" si="4"/>
        <v>0.3</v>
      </c>
    </row>
    <row r="50" spans="1:12" ht="30.6">
      <c r="A50" s="92" t="s">
        <v>109</v>
      </c>
      <c r="B50" s="90" t="s">
        <v>294</v>
      </c>
      <c r="C50" s="94" t="s">
        <v>82</v>
      </c>
      <c r="D50" s="94" t="s">
        <v>84</v>
      </c>
      <c r="E50" s="93" t="s">
        <v>108</v>
      </c>
      <c r="F50" s="94">
        <v>0</v>
      </c>
      <c r="G50" s="93" t="s">
        <v>110</v>
      </c>
      <c r="H50" s="94"/>
      <c r="I50" s="94"/>
      <c r="J50" s="146">
        <f>J51</f>
        <v>0.3</v>
      </c>
      <c r="K50" s="146">
        <f t="shared" si="4"/>
        <v>0.3</v>
      </c>
      <c r="L50" s="146">
        <f t="shared" si="4"/>
        <v>0.3</v>
      </c>
    </row>
    <row r="51" spans="1:12">
      <c r="A51" s="92" t="s">
        <v>111</v>
      </c>
      <c r="B51" s="90" t="s">
        <v>294</v>
      </c>
      <c r="C51" s="94" t="s">
        <v>82</v>
      </c>
      <c r="D51" s="94" t="s">
        <v>84</v>
      </c>
      <c r="E51" s="93" t="s">
        <v>108</v>
      </c>
      <c r="F51" s="94">
        <v>0</v>
      </c>
      <c r="G51" s="93" t="s">
        <v>110</v>
      </c>
      <c r="H51" s="94" t="s">
        <v>112</v>
      </c>
      <c r="I51" s="94" t="s">
        <v>0</v>
      </c>
      <c r="J51" s="146">
        <f>J52</f>
        <v>0.3</v>
      </c>
      <c r="K51" s="146">
        <f t="shared" si="4"/>
        <v>0.3</v>
      </c>
      <c r="L51" s="146">
        <f t="shared" si="4"/>
        <v>0.3</v>
      </c>
    </row>
    <row r="52" spans="1:12" ht="20.399999999999999">
      <c r="A52" s="92" t="s">
        <v>93</v>
      </c>
      <c r="B52" s="90" t="s">
        <v>294</v>
      </c>
      <c r="C52" s="94" t="s">
        <v>82</v>
      </c>
      <c r="D52" s="94" t="s">
        <v>84</v>
      </c>
      <c r="E52" s="93" t="s">
        <v>108</v>
      </c>
      <c r="F52" s="94">
        <v>0</v>
      </c>
      <c r="G52" s="93" t="s">
        <v>110</v>
      </c>
      <c r="H52" s="94" t="s">
        <v>112</v>
      </c>
      <c r="I52" s="94">
        <v>200</v>
      </c>
      <c r="J52" s="146">
        <f>J53</f>
        <v>0.3</v>
      </c>
      <c r="K52" s="146">
        <f>K53</f>
        <v>0.3</v>
      </c>
      <c r="L52" s="146">
        <f>L53</f>
        <v>0.3</v>
      </c>
    </row>
    <row r="53" spans="1:12" ht="20.399999999999999">
      <c r="A53" s="92" t="s">
        <v>94</v>
      </c>
      <c r="B53" s="90" t="s">
        <v>294</v>
      </c>
      <c r="C53" s="94" t="s">
        <v>82</v>
      </c>
      <c r="D53" s="94" t="s">
        <v>84</v>
      </c>
      <c r="E53" s="93" t="s">
        <v>108</v>
      </c>
      <c r="F53" s="94">
        <v>0</v>
      </c>
      <c r="G53" s="93" t="s">
        <v>110</v>
      </c>
      <c r="H53" s="94" t="s">
        <v>112</v>
      </c>
      <c r="I53" s="94">
        <v>240</v>
      </c>
      <c r="J53" s="146">
        <f>J54</f>
        <v>0.3</v>
      </c>
      <c r="K53" s="146">
        <f>K54</f>
        <v>0.3</v>
      </c>
      <c r="L53" s="146">
        <f>L54</f>
        <v>0.3</v>
      </c>
    </row>
    <row r="54" spans="1:12">
      <c r="A54" s="104" t="s">
        <v>95</v>
      </c>
      <c r="B54" s="90" t="s">
        <v>294</v>
      </c>
      <c r="C54" s="106" t="s">
        <v>82</v>
      </c>
      <c r="D54" s="106" t="s">
        <v>84</v>
      </c>
      <c r="E54" s="105" t="s">
        <v>108</v>
      </c>
      <c r="F54" s="106">
        <v>0</v>
      </c>
      <c r="G54" s="105" t="s">
        <v>110</v>
      </c>
      <c r="H54" s="106" t="s">
        <v>112</v>
      </c>
      <c r="I54" s="106">
        <v>244</v>
      </c>
      <c r="J54" s="147">
        <v>0.3</v>
      </c>
      <c r="K54" s="147">
        <v>0.3</v>
      </c>
      <c r="L54" s="147">
        <v>0.3</v>
      </c>
    </row>
    <row r="55" spans="1:12" ht="20.399999999999999">
      <c r="A55" s="92" t="s">
        <v>113</v>
      </c>
      <c r="B55" s="90" t="s">
        <v>294</v>
      </c>
      <c r="C55" s="94" t="s">
        <v>82</v>
      </c>
      <c r="D55" s="94" t="s">
        <v>84</v>
      </c>
      <c r="E55" s="94" t="s">
        <v>114</v>
      </c>
      <c r="F55" s="94" t="s">
        <v>85</v>
      </c>
      <c r="G55" s="94"/>
      <c r="H55" s="94"/>
      <c r="I55" s="94"/>
      <c r="J55" s="146">
        <f t="shared" ref="J55:L56" si="5">J56</f>
        <v>0</v>
      </c>
      <c r="K55" s="146">
        <f t="shared" si="5"/>
        <v>0</v>
      </c>
      <c r="L55" s="146">
        <f t="shared" si="5"/>
        <v>0</v>
      </c>
    </row>
    <row r="56" spans="1:12" ht="30.6">
      <c r="A56" s="92" t="s">
        <v>115</v>
      </c>
      <c r="B56" s="90" t="s">
        <v>294</v>
      </c>
      <c r="C56" s="94" t="s">
        <v>82</v>
      </c>
      <c r="D56" s="94" t="s">
        <v>84</v>
      </c>
      <c r="E56" s="94" t="s">
        <v>114</v>
      </c>
      <c r="F56" s="94" t="s">
        <v>8</v>
      </c>
      <c r="G56" s="94"/>
      <c r="H56" s="94"/>
      <c r="I56" s="94"/>
      <c r="J56" s="146">
        <f t="shared" si="5"/>
        <v>0</v>
      </c>
      <c r="K56" s="146">
        <f t="shared" si="5"/>
        <v>0</v>
      </c>
      <c r="L56" s="146">
        <f t="shared" si="5"/>
        <v>0</v>
      </c>
    </row>
    <row r="57" spans="1:12" ht="30.6">
      <c r="A57" s="92" t="s">
        <v>116</v>
      </c>
      <c r="B57" s="90" t="s">
        <v>294</v>
      </c>
      <c r="C57" s="94" t="s">
        <v>82</v>
      </c>
      <c r="D57" s="94" t="s">
        <v>84</v>
      </c>
      <c r="E57" s="94" t="s">
        <v>114</v>
      </c>
      <c r="F57" s="94" t="s">
        <v>8</v>
      </c>
      <c r="G57" s="94" t="s">
        <v>117</v>
      </c>
      <c r="H57" s="94">
        <v>44100</v>
      </c>
      <c r="I57" s="94"/>
      <c r="J57" s="146">
        <f>J58+J62+J66</f>
        <v>0</v>
      </c>
      <c r="K57" s="146">
        <f>K58+K62+K66</f>
        <v>0</v>
      </c>
      <c r="L57" s="146">
        <f>L58+L62+L66</f>
        <v>0</v>
      </c>
    </row>
    <row r="58" spans="1:12" ht="51">
      <c r="A58" s="92" t="s">
        <v>118</v>
      </c>
      <c r="B58" s="90" t="s">
        <v>294</v>
      </c>
      <c r="C58" s="94" t="s">
        <v>82</v>
      </c>
      <c r="D58" s="94" t="s">
        <v>84</v>
      </c>
      <c r="E58" s="94" t="s">
        <v>114</v>
      </c>
      <c r="F58" s="94" t="s">
        <v>8</v>
      </c>
      <c r="G58" s="94" t="s">
        <v>117</v>
      </c>
      <c r="H58" s="94" t="s">
        <v>119</v>
      </c>
      <c r="I58" s="94"/>
      <c r="J58" s="146">
        <f t="shared" ref="J58:L60" si="6">J59</f>
        <v>0</v>
      </c>
      <c r="K58" s="146">
        <f t="shared" si="6"/>
        <v>0</v>
      </c>
      <c r="L58" s="146">
        <f t="shared" si="6"/>
        <v>0</v>
      </c>
    </row>
    <row r="59" spans="1:12" ht="20.399999999999999">
      <c r="A59" s="92" t="s">
        <v>93</v>
      </c>
      <c r="B59" s="90" t="s">
        <v>294</v>
      </c>
      <c r="C59" s="94" t="s">
        <v>82</v>
      </c>
      <c r="D59" s="94" t="s">
        <v>84</v>
      </c>
      <c r="E59" s="94" t="s">
        <v>114</v>
      </c>
      <c r="F59" s="94" t="s">
        <v>8</v>
      </c>
      <c r="G59" s="94" t="s">
        <v>117</v>
      </c>
      <c r="H59" s="94" t="s">
        <v>119</v>
      </c>
      <c r="I59" s="94">
        <v>200</v>
      </c>
      <c r="J59" s="146">
        <f t="shared" si="6"/>
        <v>0</v>
      </c>
      <c r="K59" s="146">
        <f t="shared" si="6"/>
        <v>0</v>
      </c>
      <c r="L59" s="146">
        <f t="shared" si="6"/>
        <v>0</v>
      </c>
    </row>
    <row r="60" spans="1:12" ht="20.399999999999999">
      <c r="A60" s="92" t="s">
        <v>94</v>
      </c>
      <c r="B60" s="90" t="s">
        <v>294</v>
      </c>
      <c r="C60" s="94" t="s">
        <v>82</v>
      </c>
      <c r="D60" s="94" t="s">
        <v>84</v>
      </c>
      <c r="E60" s="94" t="s">
        <v>114</v>
      </c>
      <c r="F60" s="94" t="s">
        <v>8</v>
      </c>
      <c r="G60" s="94" t="s">
        <v>117</v>
      </c>
      <c r="H60" s="94" t="s">
        <v>119</v>
      </c>
      <c r="I60" s="94">
        <v>240</v>
      </c>
      <c r="J60" s="146">
        <f t="shared" si="6"/>
        <v>0</v>
      </c>
      <c r="K60" s="146">
        <f t="shared" si="6"/>
        <v>0</v>
      </c>
      <c r="L60" s="146">
        <f t="shared" si="6"/>
        <v>0</v>
      </c>
    </row>
    <row r="61" spans="1:12">
      <c r="A61" s="104" t="s">
        <v>95</v>
      </c>
      <c r="B61" s="90" t="s">
        <v>294</v>
      </c>
      <c r="C61" s="106" t="s">
        <v>82</v>
      </c>
      <c r="D61" s="106" t="s">
        <v>84</v>
      </c>
      <c r="E61" s="106" t="s">
        <v>114</v>
      </c>
      <c r="F61" s="106" t="s">
        <v>8</v>
      </c>
      <c r="G61" s="106" t="s">
        <v>117</v>
      </c>
      <c r="H61" s="106" t="s">
        <v>119</v>
      </c>
      <c r="I61" s="106">
        <v>244</v>
      </c>
      <c r="J61" s="147">
        <v>0</v>
      </c>
      <c r="K61" s="147">
        <v>0</v>
      </c>
      <c r="L61" s="147">
        <v>0</v>
      </c>
    </row>
    <row r="62" spans="1:12" ht="30.6">
      <c r="A62" s="92" t="s">
        <v>120</v>
      </c>
      <c r="B62" s="90" t="s">
        <v>294</v>
      </c>
      <c r="C62" s="94" t="s">
        <v>82</v>
      </c>
      <c r="D62" s="94" t="s">
        <v>84</v>
      </c>
      <c r="E62" s="94" t="s">
        <v>114</v>
      </c>
      <c r="F62" s="94" t="s">
        <v>8</v>
      </c>
      <c r="G62" s="94" t="s">
        <v>117</v>
      </c>
      <c r="H62" s="94" t="s">
        <v>121</v>
      </c>
      <c r="I62" s="94" t="s">
        <v>0</v>
      </c>
      <c r="J62" s="146">
        <f>J63</f>
        <v>0</v>
      </c>
      <c r="K62" s="146">
        <f t="shared" ref="J62:L64" si="7">K63</f>
        <v>0</v>
      </c>
      <c r="L62" s="146">
        <f t="shared" si="7"/>
        <v>0</v>
      </c>
    </row>
    <row r="63" spans="1:12" ht="20.399999999999999">
      <c r="A63" s="92" t="s">
        <v>93</v>
      </c>
      <c r="B63" s="90" t="s">
        <v>294</v>
      </c>
      <c r="C63" s="94" t="s">
        <v>82</v>
      </c>
      <c r="D63" s="94" t="s">
        <v>84</v>
      </c>
      <c r="E63" s="94" t="s">
        <v>114</v>
      </c>
      <c r="F63" s="94" t="s">
        <v>8</v>
      </c>
      <c r="G63" s="94" t="s">
        <v>117</v>
      </c>
      <c r="H63" s="94" t="s">
        <v>121</v>
      </c>
      <c r="I63" s="94">
        <v>200</v>
      </c>
      <c r="J63" s="146">
        <f t="shared" si="7"/>
        <v>0</v>
      </c>
      <c r="K63" s="146">
        <f t="shared" si="7"/>
        <v>0</v>
      </c>
      <c r="L63" s="146">
        <f t="shared" si="7"/>
        <v>0</v>
      </c>
    </row>
    <row r="64" spans="1:12" ht="20.399999999999999">
      <c r="A64" s="92" t="s">
        <v>94</v>
      </c>
      <c r="B64" s="90" t="s">
        <v>294</v>
      </c>
      <c r="C64" s="94" t="s">
        <v>82</v>
      </c>
      <c r="D64" s="94" t="s">
        <v>84</v>
      </c>
      <c r="E64" s="94" t="s">
        <v>114</v>
      </c>
      <c r="F64" s="94" t="s">
        <v>8</v>
      </c>
      <c r="G64" s="94" t="s">
        <v>117</v>
      </c>
      <c r="H64" s="94" t="s">
        <v>121</v>
      </c>
      <c r="I64" s="94">
        <v>240</v>
      </c>
      <c r="J64" s="146">
        <f t="shared" si="7"/>
        <v>0</v>
      </c>
      <c r="K64" s="146">
        <f t="shared" si="7"/>
        <v>0</v>
      </c>
      <c r="L64" s="146">
        <f t="shared" si="7"/>
        <v>0</v>
      </c>
    </row>
    <row r="65" spans="1:12">
      <c r="A65" s="104" t="s">
        <v>95</v>
      </c>
      <c r="B65" s="90" t="s">
        <v>294</v>
      </c>
      <c r="C65" s="106" t="s">
        <v>82</v>
      </c>
      <c r="D65" s="106" t="s">
        <v>84</v>
      </c>
      <c r="E65" s="106" t="s">
        <v>114</v>
      </c>
      <c r="F65" s="106" t="s">
        <v>8</v>
      </c>
      <c r="G65" s="106" t="s">
        <v>117</v>
      </c>
      <c r="H65" s="106" t="s">
        <v>121</v>
      </c>
      <c r="I65" s="106">
        <v>244</v>
      </c>
      <c r="J65" s="147"/>
      <c r="K65" s="147">
        <v>0</v>
      </c>
      <c r="L65" s="147">
        <v>0</v>
      </c>
    </row>
    <row r="66" spans="1:12" ht="51">
      <c r="A66" s="92" t="s">
        <v>122</v>
      </c>
      <c r="B66" s="90" t="s">
        <v>294</v>
      </c>
      <c r="C66" s="94" t="s">
        <v>82</v>
      </c>
      <c r="D66" s="94" t="s">
        <v>84</v>
      </c>
      <c r="E66" s="94" t="s">
        <v>114</v>
      </c>
      <c r="F66" s="94" t="s">
        <v>8</v>
      </c>
      <c r="G66" s="94" t="s">
        <v>117</v>
      </c>
      <c r="H66" s="94" t="s">
        <v>123</v>
      </c>
      <c r="I66" s="94"/>
      <c r="J66" s="146">
        <f>J67</f>
        <v>0</v>
      </c>
      <c r="K66" s="146">
        <f t="shared" ref="K66:L66" si="8">K67</f>
        <v>0</v>
      </c>
      <c r="L66" s="146">
        <f t="shared" si="8"/>
        <v>0</v>
      </c>
    </row>
    <row r="67" spans="1:12" ht="20.399999999999999">
      <c r="A67" s="92" t="s">
        <v>93</v>
      </c>
      <c r="B67" s="90" t="s">
        <v>294</v>
      </c>
      <c r="C67" s="94" t="s">
        <v>82</v>
      </c>
      <c r="D67" s="94" t="s">
        <v>84</v>
      </c>
      <c r="E67" s="94" t="s">
        <v>114</v>
      </c>
      <c r="F67" s="94" t="s">
        <v>8</v>
      </c>
      <c r="G67" s="94" t="s">
        <v>117</v>
      </c>
      <c r="H67" s="94" t="s">
        <v>123</v>
      </c>
      <c r="I67" s="94">
        <v>200</v>
      </c>
      <c r="J67" s="146">
        <f>J68</f>
        <v>0</v>
      </c>
      <c r="K67" s="146">
        <f t="shared" ref="K67:L67" si="9">K68</f>
        <v>0</v>
      </c>
      <c r="L67" s="146">
        <f t="shared" si="9"/>
        <v>0</v>
      </c>
    </row>
    <row r="68" spans="1:12" ht="20.399999999999999">
      <c r="A68" s="92" t="s">
        <v>94</v>
      </c>
      <c r="B68" s="90" t="s">
        <v>294</v>
      </c>
      <c r="C68" s="94" t="s">
        <v>82</v>
      </c>
      <c r="D68" s="94" t="s">
        <v>84</v>
      </c>
      <c r="E68" s="94" t="s">
        <v>114</v>
      </c>
      <c r="F68" s="94" t="s">
        <v>8</v>
      </c>
      <c r="G68" s="94" t="s">
        <v>117</v>
      </c>
      <c r="H68" s="94" t="s">
        <v>123</v>
      </c>
      <c r="I68" s="94">
        <v>240</v>
      </c>
      <c r="J68" s="146">
        <f>J69</f>
        <v>0</v>
      </c>
      <c r="K68" s="146">
        <f>K69</f>
        <v>0</v>
      </c>
      <c r="L68" s="146">
        <f>L69</f>
        <v>0</v>
      </c>
    </row>
    <row r="69" spans="1:12">
      <c r="A69" s="104" t="s">
        <v>95</v>
      </c>
      <c r="B69" s="90" t="s">
        <v>294</v>
      </c>
      <c r="C69" s="106" t="s">
        <v>82</v>
      </c>
      <c r="D69" s="106" t="s">
        <v>84</v>
      </c>
      <c r="E69" s="106" t="s">
        <v>114</v>
      </c>
      <c r="F69" s="106" t="s">
        <v>8</v>
      </c>
      <c r="G69" s="106" t="s">
        <v>117</v>
      </c>
      <c r="H69" s="106" t="s">
        <v>123</v>
      </c>
      <c r="I69" s="106">
        <v>244</v>
      </c>
      <c r="J69" s="147">
        <v>0</v>
      </c>
      <c r="K69" s="147">
        <v>0</v>
      </c>
      <c r="L69" s="147">
        <v>0</v>
      </c>
    </row>
    <row r="70" spans="1:12">
      <c r="A70" s="92" t="s">
        <v>124</v>
      </c>
      <c r="B70" s="90" t="s">
        <v>294</v>
      </c>
      <c r="C70" s="94" t="s">
        <v>82</v>
      </c>
      <c r="D70" s="94">
        <v>11</v>
      </c>
      <c r="E70" s="94"/>
      <c r="F70" s="94"/>
      <c r="G70" s="94"/>
      <c r="H70" s="94"/>
      <c r="I70" s="94"/>
      <c r="J70" s="146">
        <f>J71</f>
        <v>1</v>
      </c>
      <c r="K70" s="146">
        <f>K71</f>
        <v>1</v>
      </c>
      <c r="L70" s="146">
        <f>L71</f>
        <v>1</v>
      </c>
    </row>
    <row r="71" spans="1:12" ht="20.399999999999999">
      <c r="A71" s="92" t="s">
        <v>113</v>
      </c>
      <c r="B71" s="90" t="s">
        <v>294</v>
      </c>
      <c r="C71" s="94" t="s">
        <v>82</v>
      </c>
      <c r="D71" s="94" t="s">
        <v>18</v>
      </c>
      <c r="E71" s="94" t="s">
        <v>114</v>
      </c>
      <c r="F71" s="94" t="s">
        <v>85</v>
      </c>
      <c r="G71" s="94"/>
      <c r="H71" s="94" t="s">
        <v>0</v>
      </c>
      <c r="I71" s="94" t="s">
        <v>0</v>
      </c>
      <c r="J71" s="146">
        <f>J72</f>
        <v>1</v>
      </c>
      <c r="K71" s="146">
        <f t="shared" ref="K71:L73" si="10">K72</f>
        <v>1</v>
      </c>
      <c r="L71" s="146">
        <f t="shared" si="10"/>
        <v>1</v>
      </c>
    </row>
    <row r="72" spans="1:12" ht="30.6">
      <c r="A72" s="92" t="s">
        <v>115</v>
      </c>
      <c r="B72" s="90" t="s">
        <v>294</v>
      </c>
      <c r="C72" s="94" t="s">
        <v>82</v>
      </c>
      <c r="D72" s="94" t="s">
        <v>18</v>
      </c>
      <c r="E72" s="94" t="s">
        <v>114</v>
      </c>
      <c r="F72" s="94" t="s">
        <v>8</v>
      </c>
      <c r="G72" s="94"/>
      <c r="H72" s="94" t="s">
        <v>0</v>
      </c>
      <c r="I72" s="94" t="s">
        <v>0</v>
      </c>
      <c r="J72" s="146">
        <f>J73</f>
        <v>1</v>
      </c>
      <c r="K72" s="146">
        <f t="shared" si="10"/>
        <v>1</v>
      </c>
      <c r="L72" s="146">
        <f t="shared" si="10"/>
        <v>1</v>
      </c>
    </row>
    <row r="73" spans="1:12" ht="30.6">
      <c r="A73" s="92" t="s">
        <v>329</v>
      </c>
      <c r="B73" s="90" t="s">
        <v>294</v>
      </c>
      <c r="C73" s="94" t="s">
        <v>82</v>
      </c>
      <c r="D73" s="94" t="s">
        <v>18</v>
      </c>
      <c r="E73" s="94" t="s">
        <v>114</v>
      </c>
      <c r="F73" s="94" t="s">
        <v>8</v>
      </c>
      <c r="G73" s="94" t="s">
        <v>117</v>
      </c>
      <c r="H73" s="94" t="s">
        <v>125</v>
      </c>
      <c r="I73" s="94" t="s">
        <v>0</v>
      </c>
      <c r="J73" s="146">
        <f>J74</f>
        <v>1</v>
      </c>
      <c r="K73" s="146">
        <f t="shared" si="10"/>
        <v>1</v>
      </c>
      <c r="L73" s="146">
        <f t="shared" si="10"/>
        <v>1</v>
      </c>
    </row>
    <row r="74" spans="1:12">
      <c r="A74" s="92" t="s">
        <v>98</v>
      </c>
      <c r="B74" s="90" t="s">
        <v>294</v>
      </c>
      <c r="C74" s="94" t="s">
        <v>82</v>
      </c>
      <c r="D74" s="94" t="s">
        <v>18</v>
      </c>
      <c r="E74" s="94" t="s">
        <v>114</v>
      </c>
      <c r="F74" s="94" t="s">
        <v>8</v>
      </c>
      <c r="G74" s="94" t="s">
        <v>117</v>
      </c>
      <c r="H74" s="94" t="s">
        <v>125</v>
      </c>
      <c r="I74" s="94">
        <v>800</v>
      </c>
      <c r="J74" s="146">
        <f>J75</f>
        <v>1</v>
      </c>
      <c r="K74" s="146">
        <f>K75</f>
        <v>1</v>
      </c>
      <c r="L74" s="146">
        <f>L75</f>
        <v>1</v>
      </c>
    </row>
    <row r="75" spans="1:12">
      <c r="A75" s="101" t="s">
        <v>126</v>
      </c>
      <c r="B75" s="90" t="s">
        <v>294</v>
      </c>
      <c r="C75" s="94" t="s">
        <v>82</v>
      </c>
      <c r="D75" s="94" t="s">
        <v>18</v>
      </c>
      <c r="E75" s="94" t="s">
        <v>114</v>
      </c>
      <c r="F75" s="94" t="s">
        <v>8</v>
      </c>
      <c r="G75" s="94" t="s">
        <v>117</v>
      </c>
      <c r="H75" s="94" t="s">
        <v>125</v>
      </c>
      <c r="I75" s="94" t="s">
        <v>127</v>
      </c>
      <c r="J75" s="146">
        <v>1</v>
      </c>
      <c r="K75" s="146">
        <v>1</v>
      </c>
      <c r="L75" s="146">
        <v>1</v>
      </c>
    </row>
    <row r="76" spans="1:12">
      <c r="A76" s="92" t="s">
        <v>128</v>
      </c>
      <c r="B76" s="90" t="s">
        <v>294</v>
      </c>
      <c r="C76" s="94" t="s">
        <v>82</v>
      </c>
      <c r="D76" s="94">
        <v>13</v>
      </c>
      <c r="E76" s="94"/>
      <c r="F76" s="94"/>
      <c r="G76" s="94"/>
      <c r="H76" s="94"/>
      <c r="I76" s="94"/>
      <c r="J76" s="146">
        <f t="shared" ref="J76:L78" si="11">J77</f>
        <v>0</v>
      </c>
      <c r="K76" s="146">
        <f t="shared" si="11"/>
        <v>0</v>
      </c>
      <c r="L76" s="146">
        <f t="shared" si="11"/>
        <v>0</v>
      </c>
    </row>
    <row r="77" spans="1:12" ht="20.399999999999999">
      <c r="A77" s="92" t="s">
        <v>113</v>
      </c>
      <c r="B77" s="90" t="s">
        <v>294</v>
      </c>
      <c r="C77" s="94" t="s">
        <v>82</v>
      </c>
      <c r="D77" s="94">
        <v>13</v>
      </c>
      <c r="E77" s="94" t="s">
        <v>114</v>
      </c>
      <c r="F77" s="94" t="s">
        <v>85</v>
      </c>
      <c r="G77" s="94"/>
      <c r="H77" s="94"/>
      <c r="I77" s="94"/>
      <c r="J77" s="146">
        <f t="shared" si="11"/>
        <v>0</v>
      </c>
      <c r="K77" s="146">
        <f t="shared" si="11"/>
        <v>0</v>
      </c>
      <c r="L77" s="146">
        <f t="shared" si="11"/>
        <v>0</v>
      </c>
    </row>
    <row r="78" spans="1:12" ht="30.6">
      <c r="A78" s="92" t="s">
        <v>115</v>
      </c>
      <c r="B78" s="90" t="s">
        <v>294</v>
      </c>
      <c r="C78" s="94" t="s">
        <v>82</v>
      </c>
      <c r="D78" s="94">
        <v>13</v>
      </c>
      <c r="E78" s="94" t="s">
        <v>114</v>
      </c>
      <c r="F78" s="94" t="s">
        <v>8</v>
      </c>
      <c r="G78" s="94"/>
      <c r="H78" s="94"/>
      <c r="I78" s="94"/>
      <c r="J78" s="146">
        <f>J79</f>
        <v>0</v>
      </c>
      <c r="K78" s="146">
        <f t="shared" si="11"/>
        <v>0</v>
      </c>
      <c r="L78" s="146">
        <f t="shared" si="11"/>
        <v>0</v>
      </c>
    </row>
    <row r="79" spans="1:12" ht="30.6">
      <c r="A79" s="92" t="s">
        <v>116</v>
      </c>
      <c r="B79" s="90" t="s">
        <v>294</v>
      </c>
      <c r="C79" s="94" t="s">
        <v>82</v>
      </c>
      <c r="D79" s="94">
        <v>13</v>
      </c>
      <c r="E79" s="94" t="s">
        <v>114</v>
      </c>
      <c r="F79" s="94" t="s">
        <v>8</v>
      </c>
      <c r="G79" s="94" t="s">
        <v>117</v>
      </c>
      <c r="H79" s="94">
        <v>44100</v>
      </c>
      <c r="I79" s="94"/>
      <c r="J79" s="146">
        <f t="shared" ref="J79:L80" si="12">J80</f>
        <v>0</v>
      </c>
      <c r="K79" s="146">
        <f t="shared" si="12"/>
        <v>0</v>
      </c>
      <c r="L79" s="146">
        <f t="shared" si="12"/>
        <v>0</v>
      </c>
    </row>
    <row r="80" spans="1:12" ht="79.5" customHeight="1">
      <c r="A80" s="95" t="s">
        <v>129</v>
      </c>
      <c r="B80" s="90" t="s">
        <v>294</v>
      </c>
      <c r="C80" s="94" t="s">
        <v>82</v>
      </c>
      <c r="D80" s="94" t="s">
        <v>130</v>
      </c>
      <c r="E80" s="94" t="s">
        <v>114</v>
      </c>
      <c r="F80" s="94" t="s">
        <v>8</v>
      </c>
      <c r="G80" s="94" t="s">
        <v>117</v>
      </c>
      <c r="H80" s="94" t="s">
        <v>131</v>
      </c>
      <c r="I80" s="94"/>
      <c r="J80" s="146">
        <f>J81</f>
        <v>0</v>
      </c>
      <c r="K80" s="146">
        <f t="shared" si="12"/>
        <v>0</v>
      </c>
      <c r="L80" s="146">
        <f t="shared" si="12"/>
        <v>0</v>
      </c>
    </row>
    <row r="81" spans="1:12" ht="20.399999999999999">
      <c r="A81" s="92" t="s">
        <v>93</v>
      </c>
      <c r="B81" s="90" t="s">
        <v>294</v>
      </c>
      <c r="C81" s="94" t="s">
        <v>82</v>
      </c>
      <c r="D81" s="94" t="s">
        <v>130</v>
      </c>
      <c r="E81" s="94" t="s">
        <v>114</v>
      </c>
      <c r="F81" s="94" t="s">
        <v>8</v>
      </c>
      <c r="G81" s="94" t="s">
        <v>117</v>
      </c>
      <c r="H81" s="94" t="s">
        <v>131</v>
      </c>
      <c r="I81" s="94">
        <v>200</v>
      </c>
      <c r="J81" s="146">
        <f>J82</f>
        <v>0</v>
      </c>
      <c r="K81" s="146">
        <f>K82</f>
        <v>0</v>
      </c>
      <c r="L81" s="146">
        <f>L82</f>
        <v>0</v>
      </c>
    </row>
    <row r="82" spans="1:12" ht="20.399999999999999">
      <c r="A82" s="92" t="s">
        <v>94</v>
      </c>
      <c r="B82" s="90" t="s">
        <v>294</v>
      </c>
      <c r="C82" s="94" t="s">
        <v>82</v>
      </c>
      <c r="D82" s="94" t="s">
        <v>130</v>
      </c>
      <c r="E82" s="94" t="s">
        <v>114</v>
      </c>
      <c r="F82" s="94" t="s">
        <v>8</v>
      </c>
      <c r="G82" s="94" t="s">
        <v>117</v>
      </c>
      <c r="H82" s="94" t="s">
        <v>131</v>
      </c>
      <c r="I82" s="94">
        <v>240</v>
      </c>
      <c r="J82" s="146">
        <f>J83</f>
        <v>0</v>
      </c>
      <c r="K82" s="146">
        <f>K83</f>
        <v>0</v>
      </c>
      <c r="L82" s="146">
        <f>L83</f>
        <v>0</v>
      </c>
    </row>
    <row r="83" spans="1:12">
      <c r="A83" s="104" t="s">
        <v>95</v>
      </c>
      <c r="B83" s="90" t="s">
        <v>294</v>
      </c>
      <c r="C83" s="106" t="s">
        <v>82</v>
      </c>
      <c r="D83" s="106" t="s">
        <v>130</v>
      </c>
      <c r="E83" s="106" t="s">
        <v>114</v>
      </c>
      <c r="F83" s="106" t="s">
        <v>8</v>
      </c>
      <c r="G83" s="106" t="s">
        <v>117</v>
      </c>
      <c r="H83" s="106" t="s">
        <v>131</v>
      </c>
      <c r="I83" s="106" t="s">
        <v>96</v>
      </c>
      <c r="J83" s="147">
        <v>0</v>
      </c>
      <c r="K83" s="147">
        <v>0</v>
      </c>
      <c r="L83" s="147">
        <v>0</v>
      </c>
    </row>
    <row r="84" spans="1:12">
      <c r="A84" s="89" t="s">
        <v>132</v>
      </c>
      <c r="B84" s="90" t="s">
        <v>294</v>
      </c>
      <c r="C84" s="91" t="s">
        <v>133</v>
      </c>
      <c r="D84" s="91"/>
      <c r="E84" s="91"/>
      <c r="F84" s="91"/>
      <c r="G84" s="91"/>
      <c r="H84" s="91"/>
      <c r="I84" s="91"/>
      <c r="J84" s="145">
        <f>J85</f>
        <v>153.4</v>
      </c>
      <c r="K84" s="145">
        <f t="shared" ref="K84:L87" si="13">K85</f>
        <v>167.9</v>
      </c>
      <c r="L84" s="145">
        <f t="shared" si="13"/>
        <v>174.3</v>
      </c>
    </row>
    <row r="85" spans="1:12">
      <c r="A85" s="92" t="s">
        <v>134</v>
      </c>
      <c r="B85" s="90" t="s">
        <v>294</v>
      </c>
      <c r="C85" s="94" t="s">
        <v>133</v>
      </c>
      <c r="D85" s="94" t="s">
        <v>135</v>
      </c>
      <c r="E85" s="94"/>
      <c r="F85" s="94"/>
      <c r="G85" s="94"/>
      <c r="H85" s="94"/>
      <c r="I85" s="94"/>
      <c r="J85" s="146">
        <f>J86</f>
        <v>153.4</v>
      </c>
      <c r="K85" s="146">
        <f t="shared" si="13"/>
        <v>167.9</v>
      </c>
      <c r="L85" s="146">
        <f t="shared" si="13"/>
        <v>174.3</v>
      </c>
    </row>
    <row r="86" spans="1:12" ht="20.399999999999999">
      <c r="A86" s="92" t="s">
        <v>113</v>
      </c>
      <c r="B86" s="90" t="s">
        <v>294</v>
      </c>
      <c r="C86" s="94" t="s">
        <v>133</v>
      </c>
      <c r="D86" s="94" t="s">
        <v>135</v>
      </c>
      <c r="E86" s="94" t="s">
        <v>114</v>
      </c>
      <c r="F86" s="94" t="s">
        <v>85</v>
      </c>
      <c r="G86" s="94"/>
      <c r="H86" s="94"/>
      <c r="I86" s="94"/>
      <c r="J86" s="146">
        <f>J87</f>
        <v>153.4</v>
      </c>
      <c r="K86" s="146">
        <f t="shared" si="13"/>
        <v>167.9</v>
      </c>
      <c r="L86" s="146">
        <f t="shared" si="13"/>
        <v>174.3</v>
      </c>
    </row>
    <row r="87" spans="1:12" ht="30.6">
      <c r="A87" s="92" t="s">
        <v>115</v>
      </c>
      <c r="B87" s="90" t="s">
        <v>294</v>
      </c>
      <c r="C87" s="94" t="s">
        <v>133</v>
      </c>
      <c r="D87" s="94" t="s">
        <v>135</v>
      </c>
      <c r="E87" s="94" t="s">
        <v>114</v>
      </c>
      <c r="F87" s="94" t="s">
        <v>8</v>
      </c>
      <c r="G87" s="94"/>
      <c r="H87" s="94"/>
      <c r="I87" s="94"/>
      <c r="J87" s="146">
        <f>J88</f>
        <v>153.4</v>
      </c>
      <c r="K87" s="146">
        <f t="shared" si="13"/>
        <v>167.9</v>
      </c>
      <c r="L87" s="146">
        <f t="shared" si="13"/>
        <v>174.3</v>
      </c>
    </row>
    <row r="88" spans="1:12" ht="30.6">
      <c r="A88" s="92" t="s">
        <v>191</v>
      </c>
      <c r="B88" s="90" t="s">
        <v>294</v>
      </c>
      <c r="C88" s="94" t="s">
        <v>133</v>
      </c>
      <c r="D88" s="94" t="s">
        <v>135</v>
      </c>
      <c r="E88" s="94" t="s">
        <v>114</v>
      </c>
      <c r="F88" s="94" t="s">
        <v>8</v>
      </c>
      <c r="G88" s="94" t="s">
        <v>117</v>
      </c>
      <c r="H88" s="94" t="s">
        <v>136</v>
      </c>
      <c r="I88" s="94"/>
      <c r="J88" s="146">
        <f>J89+J93</f>
        <v>153.4</v>
      </c>
      <c r="K88" s="146">
        <f>K89+K93</f>
        <v>167.9</v>
      </c>
      <c r="L88" s="146">
        <f>L89+L93</f>
        <v>174.3</v>
      </c>
    </row>
    <row r="89" spans="1:12" ht="51">
      <c r="A89" s="92" t="s">
        <v>87</v>
      </c>
      <c r="B89" s="90" t="s">
        <v>294</v>
      </c>
      <c r="C89" s="94" t="s">
        <v>133</v>
      </c>
      <c r="D89" s="94" t="s">
        <v>135</v>
      </c>
      <c r="E89" s="94" t="s">
        <v>114</v>
      </c>
      <c r="F89" s="94" t="s">
        <v>8</v>
      </c>
      <c r="G89" s="94" t="s">
        <v>117</v>
      </c>
      <c r="H89" s="94" t="s">
        <v>136</v>
      </c>
      <c r="I89" s="94">
        <v>100</v>
      </c>
      <c r="J89" s="146">
        <f>J90</f>
        <v>133.30000000000001</v>
      </c>
      <c r="K89" s="146">
        <f>K90</f>
        <v>143.9</v>
      </c>
      <c r="L89" s="146">
        <f>L90</f>
        <v>150.30000000000001</v>
      </c>
    </row>
    <row r="90" spans="1:12" ht="26.25" customHeight="1">
      <c r="A90" s="92" t="s">
        <v>88</v>
      </c>
      <c r="B90" s="90" t="s">
        <v>294</v>
      </c>
      <c r="C90" s="94" t="s">
        <v>133</v>
      </c>
      <c r="D90" s="94" t="s">
        <v>135</v>
      </c>
      <c r="E90" s="94" t="s">
        <v>114</v>
      </c>
      <c r="F90" s="94" t="s">
        <v>8</v>
      </c>
      <c r="G90" s="94" t="s">
        <v>117</v>
      </c>
      <c r="H90" s="94" t="s">
        <v>136</v>
      </c>
      <c r="I90" s="94">
        <v>120</v>
      </c>
      <c r="J90" s="146">
        <f>J91+J92</f>
        <v>133.30000000000001</v>
      </c>
      <c r="K90" s="146">
        <f>K91+K92</f>
        <v>143.9</v>
      </c>
      <c r="L90" s="146">
        <f>L91+L92</f>
        <v>150.30000000000001</v>
      </c>
    </row>
    <row r="91" spans="1:12" ht="20.399999999999999">
      <c r="A91" s="104" t="s">
        <v>89</v>
      </c>
      <c r="B91" s="90" t="s">
        <v>294</v>
      </c>
      <c r="C91" s="106" t="s">
        <v>133</v>
      </c>
      <c r="D91" s="106" t="s">
        <v>135</v>
      </c>
      <c r="E91" s="106" t="s">
        <v>114</v>
      </c>
      <c r="F91" s="106" t="s">
        <v>8</v>
      </c>
      <c r="G91" s="106" t="s">
        <v>117</v>
      </c>
      <c r="H91" s="106" t="s">
        <v>136</v>
      </c>
      <c r="I91" s="106">
        <v>121</v>
      </c>
      <c r="J91" s="147">
        <v>102.4</v>
      </c>
      <c r="K91" s="147">
        <v>110.5</v>
      </c>
      <c r="L91" s="147">
        <v>116.9</v>
      </c>
    </row>
    <row r="92" spans="1:12" ht="48" customHeight="1">
      <c r="A92" s="104" t="s">
        <v>91</v>
      </c>
      <c r="B92" s="90" t="s">
        <v>294</v>
      </c>
      <c r="C92" s="106" t="s">
        <v>133</v>
      </c>
      <c r="D92" s="106" t="s">
        <v>135</v>
      </c>
      <c r="E92" s="106" t="s">
        <v>114</v>
      </c>
      <c r="F92" s="106" t="s">
        <v>8</v>
      </c>
      <c r="G92" s="106" t="s">
        <v>117</v>
      </c>
      <c r="H92" s="106" t="s">
        <v>136</v>
      </c>
      <c r="I92" s="106">
        <v>129</v>
      </c>
      <c r="J92" s="147">
        <v>30.9</v>
      </c>
      <c r="K92" s="147">
        <v>33.4</v>
      </c>
      <c r="L92" s="147">
        <v>33.4</v>
      </c>
    </row>
    <row r="93" spans="1:12" ht="20.399999999999999">
      <c r="A93" s="92" t="s">
        <v>93</v>
      </c>
      <c r="B93" s="90" t="s">
        <v>294</v>
      </c>
      <c r="C93" s="94" t="s">
        <v>133</v>
      </c>
      <c r="D93" s="94" t="s">
        <v>135</v>
      </c>
      <c r="E93" s="94" t="s">
        <v>114</v>
      </c>
      <c r="F93" s="94" t="s">
        <v>8</v>
      </c>
      <c r="G93" s="94" t="s">
        <v>117</v>
      </c>
      <c r="H93" s="94" t="s">
        <v>136</v>
      </c>
      <c r="I93" s="94">
        <v>200</v>
      </c>
      <c r="J93" s="146">
        <f t="shared" ref="J93:L94" si="14">J94</f>
        <v>20.100000000000001</v>
      </c>
      <c r="K93" s="146">
        <f t="shared" si="14"/>
        <v>24</v>
      </c>
      <c r="L93" s="146">
        <f t="shared" si="14"/>
        <v>24</v>
      </c>
    </row>
    <row r="94" spans="1:12" ht="20.399999999999999">
      <c r="A94" s="92" t="s">
        <v>94</v>
      </c>
      <c r="B94" s="90" t="s">
        <v>294</v>
      </c>
      <c r="C94" s="94" t="s">
        <v>133</v>
      </c>
      <c r="D94" s="94" t="s">
        <v>135</v>
      </c>
      <c r="E94" s="94" t="s">
        <v>114</v>
      </c>
      <c r="F94" s="94" t="s">
        <v>8</v>
      </c>
      <c r="G94" s="94" t="s">
        <v>117</v>
      </c>
      <c r="H94" s="94" t="s">
        <v>136</v>
      </c>
      <c r="I94" s="94">
        <v>240</v>
      </c>
      <c r="J94" s="146">
        <f t="shared" si="14"/>
        <v>20.100000000000001</v>
      </c>
      <c r="K94" s="146">
        <f t="shared" si="14"/>
        <v>24</v>
      </c>
      <c r="L94" s="146">
        <f t="shared" si="14"/>
        <v>24</v>
      </c>
    </row>
    <row r="95" spans="1:12">
      <c r="A95" s="104" t="s">
        <v>95</v>
      </c>
      <c r="B95" s="90" t="s">
        <v>294</v>
      </c>
      <c r="C95" s="106" t="s">
        <v>133</v>
      </c>
      <c r="D95" s="106" t="s">
        <v>135</v>
      </c>
      <c r="E95" s="106" t="s">
        <v>114</v>
      </c>
      <c r="F95" s="106" t="s">
        <v>8</v>
      </c>
      <c r="G95" s="106" t="s">
        <v>117</v>
      </c>
      <c r="H95" s="106" t="s">
        <v>136</v>
      </c>
      <c r="I95" s="106">
        <v>244</v>
      </c>
      <c r="J95" s="147">
        <v>20.100000000000001</v>
      </c>
      <c r="K95" s="147">
        <v>24</v>
      </c>
      <c r="L95" s="147">
        <v>24</v>
      </c>
    </row>
    <row r="96" spans="1:12">
      <c r="A96" s="89" t="s">
        <v>137</v>
      </c>
      <c r="B96" s="90" t="s">
        <v>294</v>
      </c>
      <c r="C96" s="91" t="s">
        <v>84</v>
      </c>
      <c r="D96" s="91"/>
      <c r="E96" s="91" t="s">
        <v>0</v>
      </c>
      <c r="F96" s="91" t="s">
        <v>0</v>
      </c>
      <c r="G96" s="91"/>
      <c r="H96" s="91" t="s">
        <v>0</v>
      </c>
      <c r="I96" s="91" t="s">
        <v>0</v>
      </c>
      <c r="J96" s="145">
        <f t="shared" ref="J96:L99" si="15">J97</f>
        <v>355.4</v>
      </c>
      <c r="K96" s="145">
        <f t="shared" si="15"/>
        <v>382.5</v>
      </c>
      <c r="L96" s="145">
        <f t="shared" si="15"/>
        <v>509.8</v>
      </c>
    </row>
    <row r="97" spans="1:12">
      <c r="A97" s="92" t="s">
        <v>138</v>
      </c>
      <c r="B97" s="90" t="s">
        <v>294</v>
      </c>
      <c r="C97" s="94" t="s">
        <v>84</v>
      </c>
      <c r="D97" s="94" t="s">
        <v>139</v>
      </c>
      <c r="E97" s="94"/>
      <c r="F97" s="94"/>
      <c r="G97" s="94"/>
      <c r="H97" s="94"/>
      <c r="I97" s="94"/>
      <c r="J97" s="146">
        <f t="shared" si="15"/>
        <v>355.4</v>
      </c>
      <c r="K97" s="146">
        <f t="shared" si="15"/>
        <v>382.5</v>
      </c>
      <c r="L97" s="146">
        <f t="shared" si="15"/>
        <v>509.8</v>
      </c>
    </row>
    <row r="98" spans="1:12" ht="30.6">
      <c r="A98" s="92" t="s">
        <v>328</v>
      </c>
      <c r="B98" s="90" t="s">
        <v>294</v>
      </c>
      <c r="C98" s="94" t="s">
        <v>84</v>
      </c>
      <c r="D98" s="94" t="s">
        <v>139</v>
      </c>
      <c r="E98" s="94">
        <v>13</v>
      </c>
      <c r="F98" s="91"/>
      <c r="G98" s="91"/>
      <c r="H98" s="91" t="s">
        <v>0</v>
      </c>
      <c r="I98" s="91" t="s">
        <v>0</v>
      </c>
      <c r="J98" s="146">
        <f>J99</f>
        <v>355.4</v>
      </c>
      <c r="K98" s="146">
        <f t="shared" si="15"/>
        <v>382.5</v>
      </c>
      <c r="L98" s="146">
        <f t="shared" si="15"/>
        <v>509.8</v>
      </c>
    </row>
    <row r="99" spans="1:12" ht="30.6">
      <c r="A99" s="92" t="s">
        <v>140</v>
      </c>
      <c r="B99" s="90" t="s">
        <v>294</v>
      </c>
      <c r="C99" s="94" t="s">
        <v>84</v>
      </c>
      <c r="D99" s="94" t="s">
        <v>139</v>
      </c>
      <c r="E99" s="94">
        <v>13</v>
      </c>
      <c r="F99" s="94">
        <v>0</v>
      </c>
      <c r="G99" s="93" t="s">
        <v>82</v>
      </c>
      <c r="H99" s="94"/>
      <c r="I99" s="94"/>
      <c r="J99" s="146">
        <f>J100</f>
        <v>355.4</v>
      </c>
      <c r="K99" s="146">
        <f t="shared" si="15"/>
        <v>382.5</v>
      </c>
      <c r="L99" s="146">
        <f t="shared" si="15"/>
        <v>509.8</v>
      </c>
    </row>
    <row r="100" spans="1:12" ht="30.6">
      <c r="A100" s="96" t="s">
        <v>141</v>
      </c>
      <c r="B100" s="90" t="s">
        <v>294</v>
      </c>
      <c r="C100" s="94" t="s">
        <v>84</v>
      </c>
      <c r="D100" s="94" t="s">
        <v>139</v>
      </c>
      <c r="E100" s="94">
        <v>13</v>
      </c>
      <c r="F100" s="94">
        <v>0</v>
      </c>
      <c r="G100" s="93" t="s">
        <v>82</v>
      </c>
      <c r="H100" s="94">
        <v>44100</v>
      </c>
      <c r="I100" s="97"/>
      <c r="J100" s="146">
        <f t="shared" ref="J100:L101" si="16">J101</f>
        <v>355.4</v>
      </c>
      <c r="K100" s="146">
        <f t="shared" si="16"/>
        <v>382.5</v>
      </c>
      <c r="L100" s="146">
        <f t="shared" si="16"/>
        <v>509.8</v>
      </c>
    </row>
    <row r="101" spans="1:12" ht="132.6">
      <c r="A101" s="96" t="s">
        <v>142</v>
      </c>
      <c r="B101" s="90" t="s">
        <v>294</v>
      </c>
      <c r="C101" s="94" t="s">
        <v>84</v>
      </c>
      <c r="D101" s="94" t="s">
        <v>139</v>
      </c>
      <c r="E101" s="94">
        <v>13</v>
      </c>
      <c r="F101" s="94">
        <v>0</v>
      </c>
      <c r="G101" s="93" t="s">
        <v>82</v>
      </c>
      <c r="H101" s="94" t="s">
        <v>143</v>
      </c>
      <c r="I101" s="97"/>
      <c r="J101" s="146">
        <f>J102</f>
        <v>355.4</v>
      </c>
      <c r="K101" s="146">
        <f t="shared" si="16"/>
        <v>382.5</v>
      </c>
      <c r="L101" s="146">
        <f t="shared" si="16"/>
        <v>509.8</v>
      </c>
    </row>
    <row r="102" spans="1:12" ht="20.399999999999999">
      <c r="A102" s="95" t="s">
        <v>144</v>
      </c>
      <c r="B102" s="90" t="s">
        <v>294</v>
      </c>
      <c r="C102" s="94" t="s">
        <v>84</v>
      </c>
      <c r="D102" s="94" t="s">
        <v>139</v>
      </c>
      <c r="E102" s="94">
        <v>13</v>
      </c>
      <c r="F102" s="94">
        <v>0</v>
      </c>
      <c r="G102" s="93" t="s">
        <v>82</v>
      </c>
      <c r="H102" s="94" t="s">
        <v>143</v>
      </c>
      <c r="I102" s="97">
        <v>200</v>
      </c>
      <c r="J102" s="146">
        <f>J103</f>
        <v>355.4</v>
      </c>
      <c r="K102" s="146">
        <f>K103</f>
        <v>382.5</v>
      </c>
      <c r="L102" s="146">
        <f>L103</f>
        <v>509.8</v>
      </c>
    </row>
    <row r="103" spans="1:12" ht="20.399999999999999">
      <c r="A103" s="95" t="s">
        <v>94</v>
      </c>
      <c r="B103" s="90" t="s">
        <v>294</v>
      </c>
      <c r="C103" s="94" t="s">
        <v>84</v>
      </c>
      <c r="D103" s="94" t="s">
        <v>139</v>
      </c>
      <c r="E103" s="94">
        <v>13</v>
      </c>
      <c r="F103" s="94">
        <v>0</v>
      </c>
      <c r="G103" s="93" t="s">
        <v>82</v>
      </c>
      <c r="H103" s="94" t="s">
        <v>143</v>
      </c>
      <c r="I103" s="97">
        <v>240</v>
      </c>
      <c r="J103" s="146">
        <f>J104</f>
        <v>355.4</v>
      </c>
      <c r="K103" s="146">
        <f>K104</f>
        <v>382.5</v>
      </c>
      <c r="L103" s="146">
        <f>L104</f>
        <v>509.8</v>
      </c>
    </row>
    <row r="104" spans="1:12">
      <c r="A104" s="107" t="s">
        <v>95</v>
      </c>
      <c r="B104" s="90" t="s">
        <v>294</v>
      </c>
      <c r="C104" s="106" t="s">
        <v>84</v>
      </c>
      <c r="D104" s="106" t="s">
        <v>139</v>
      </c>
      <c r="E104" s="106">
        <v>13</v>
      </c>
      <c r="F104" s="106">
        <v>0</v>
      </c>
      <c r="G104" s="105" t="s">
        <v>82</v>
      </c>
      <c r="H104" s="106" t="s">
        <v>143</v>
      </c>
      <c r="I104" s="106">
        <v>244</v>
      </c>
      <c r="J104" s="147">
        <v>355.4</v>
      </c>
      <c r="K104" s="147">
        <v>382.5</v>
      </c>
      <c r="L104" s="147">
        <v>509.8</v>
      </c>
    </row>
    <row r="105" spans="1:12">
      <c r="A105" s="89" t="s">
        <v>145</v>
      </c>
      <c r="B105" s="90" t="s">
        <v>294</v>
      </c>
      <c r="C105" s="91" t="s">
        <v>146</v>
      </c>
      <c r="D105" s="91"/>
      <c r="E105" s="91"/>
      <c r="F105" s="91"/>
      <c r="G105" s="91"/>
      <c r="H105" s="91"/>
      <c r="I105" s="98"/>
      <c r="J105" s="145">
        <f t="shared" ref="J105:L106" si="17">J106</f>
        <v>0</v>
      </c>
      <c r="K105" s="145">
        <f t="shared" si="17"/>
        <v>0</v>
      </c>
      <c r="L105" s="145">
        <f t="shared" si="17"/>
        <v>0</v>
      </c>
    </row>
    <row r="106" spans="1:12">
      <c r="A106" s="92" t="s">
        <v>147</v>
      </c>
      <c r="B106" s="90" t="s">
        <v>294</v>
      </c>
      <c r="C106" s="93" t="s">
        <v>146</v>
      </c>
      <c r="D106" s="93" t="s">
        <v>135</v>
      </c>
      <c r="E106" s="93"/>
      <c r="F106" s="93"/>
      <c r="G106" s="93"/>
      <c r="H106" s="94"/>
      <c r="I106" s="94"/>
      <c r="J106" s="146">
        <f t="shared" si="17"/>
        <v>0</v>
      </c>
      <c r="K106" s="146">
        <f t="shared" si="17"/>
        <v>0</v>
      </c>
      <c r="L106" s="146">
        <f t="shared" si="17"/>
        <v>0</v>
      </c>
    </row>
    <row r="107" spans="1:12" ht="40.799999999999997">
      <c r="A107" s="92" t="s">
        <v>303</v>
      </c>
      <c r="B107" s="90" t="s">
        <v>294</v>
      </c>
      <c r="C107" s="93" t="s">
        <v>146</v>
      </c>
      <c r="D107" s="93" t="s">
        <v>135</v>
      </c>
      <c r="E107" s="93" t="s">
        <v>148</v>
      </c>
      <c r="F107" s="93">
        <v>0</v>
      </c>
      <c r="G107" s="93"/>
      <c r="H107" s="94"/>
      <c r="I107" s="94"/>
      <c r="J107" s="146">
        <f>J108+J115+J121+J127+J133</f>
        <v>0</v>
      </c>
      <c r="K107" s="146">
        <f>K108+K115+K121+K127+K133</f>
        <v>0</v>
      </c>
      <c r="L107" s="146">
        <f>L108+L115+L121+L127+L133</f>
        <v>0</v>
      </c>
    </row>
    <row r="108" spans="1:12" ht="30.6">
      <c r="A108" s="92" t="s">
        <v>149</v>
      </c>
      <c r="B108" s="90" t="s">
        <v>294</v>
      </c>
      <c r="C108" s="93" t="s">
        <v>146</v>
      </c>
      <c r="D108" s="93" t="s">
        <v>135</v>
      </c>
      <c r="E108" s="93" t="s">
        <v>148</v>
      </c>
      <c r="F108" s="93">
        <v>0</v>
      </c>
      <c r="G108" s="93" t="s">
        <v>82</v>
      </c>
      <c r="H108" s="94"/>
      <c r="I108" s="94"/>
      <c r="J108" s="146">
        <f t="shared" ref="J108:L109" si="18">J109</f>
        <v>0</v>
      </c>
      <c r="K108" s="146">
        <f t="shared" si="18"/>
        <v>0</v>
      </c>
      <c r="L108" s="146">
        <f t="shared" si="18"/>
        <v>0</v>
      </c>
    </row>
    <row r="109" spans="1:12" ht="23.25" customHeight="1">
      <c r="A109" s="92" t="s">
        <v>150</v>
      </c>
      <c r="B109" s="90" t="s">
        <v>294</v>
      </c>
      <c r="C109" s="93" t="s">
        <v>146</v>
      </c>
      <c r="D109" s="93" t="s">
        <v>135</v>
      </c>
      <c r="E109" s="93" t="s">
        <v>148</v>
      </c>
      <c r="F109" s="93">
        <v>0</v>
      </c>
      <c r="G109" s="93" t="s">
        <v>82</v>
      </c>
      <c r="H109" s="94">
        <v>43000</v>
      </c>
      <c r="I109" s="94"/>
      <c r="J109" s="146">
        <f t="shared" si="18"/>
        <v>0</v>
      </c>
      <c r="K109" s="146">
        <f t="shared" si="18"/>
        <v>0</v>
      </c>
      <c r="L109" s="146">
        <f t="shared" si="18"/>
        <v>0</v>
      </c>
    </row>
    <row r="110" spans="1:12">
      <c r="A110" s="92" t="s">
        <v>151</v>
      </c>
      <c r="B110" s="90" t="s">
        <v>294</v>
      </c>
      <c r="C110" s="93" t="s">
        <v>146</v>
      </c>
      <c r="D110" s="93" t="s">
        <v>135</v>
      </c>
      <c r="E110" s="93" t="s">
        <v>148</v>
      </c>
      <c r="F110" s="93">
        <v>0</v>
      </c>
      <c r="G110" s="93" t="s">
        <v>82</v>
      </c>
      <c r="H110" s="94" t="s">
        <v>152</v>
      </c>
      <c r="I110" s="94"/>
      <c r="J110" s="146">
        <f>J112</f>
        <v>0</v>
      </c>
      <c r="K110" s="146">
        <f>K112</f>
        <v>0</v>
      </c>
      <c r="L110" s="146">
        <f>L112</f>
        <v>0</v>
      </c>
    </row>
    <row r="111" spans="1:12" ht="20.399999999999999">
      <c r="A111" s="92" t="s">
        <v>93</v>
      </c>
      <c r="B111" s="90" t="s">
        <v>294</v>
      </c>
      <c r="C111" s="93" t="s">
        <v>146</v>
      </c>
      <c r="D111" s="93" t="s">
        <v>135</v>
      </c>
      <c r="E111" s="93" t="s">
        <v>148</v>
      </c>
      <c r="F111" s="93">
        <v>0</v>
      </c>
      <c r="G111" s="93" t="s">
        <v>82</v>
      </c>
      <c r="H111" s="94" t="s">
        <v>152</v>
      </c>
      <c r="I111" s="94">
        <v>200</v>
      </c>
      <c r="J111" s="146">
        <f>J112</f>
        <v>0</v>
      </c>
      <c r="K111" s="146">
        <f>K112</f>
        <v>0</v>
      </c>
      <c r="L111" s="146">
        <f>L112</f>
        <v>0</v>
      </c>
    </row>
    <row r="112" spans="1:12" ht="20.399999999999999">
      <c r="A112" s="92" t="s">
        <v>94</v>
      </c>
      <c r="B112" s="90" t="s">
        <v>294</v>
      </c>
      <c r="C112" s="93" t="s">
        <v>146</v>
      </c>
      <c r="D112" s="93" t="s">
        <v>135</v>
      </c>
      <c r="E112" s="93" t="s">
        <v>148</v>
      </c>
      <c r="F112" s="93">
        <v>0</v>
      </c>
      <c r="G112" s="93" t="s">
        <v>82</v>
      </c>
      <c r="H112" s="94" t="s">
        <v>152</v>
      </c>
      <c r="I112" s="94">
        <v>240</v>
      </c>
      <c r="J112" s="146">
        <f>J113+J114</f>
        <v>0</v>
      </c>
      <c r="K112" s="146">
        <f>K113+K114</f>
        <v>0</v>
      </c>
      <c r="L112" s="146">
        <f>L113+L114</f>
        <v>0</v>
      </c>
    </row>
    <row r="113" spans="1:12">
      <c r="A113" s="104" t="s">
        <v>95</v>
      </c>
      <c r="B113" s="90" t="s">
        <v>294</v>
      </c>
      <c r="C113" s="105" t="s">
        <v>146</v>
      </c>
      <c r="D113" s="105" t="s">
        <v>135</v>
      </c>
      <c r="E113" s="105" t="s">
        <v>148</v>
      </c>
      <c r="F113" s="105">
        <v>0</v>
      </c>
      <c r="G113" s="105" t="s">
        <v>82</v>
      </c>
      <c r="H113" s="106" t="s">
        <v>152</v>
      </c>
      <c r="I113" s="106">
        <v>244</v>
      </c>
      <c r="J113" s="147">
        <v>0</v>
      </c>
      <c r="K113" s="147"/>
      <c r="L113" s="147"/>
    </row>
    <row r="114" spans="1:12">
      <c r="A114" s="107" t="s">
        <v>97</v>
      </c>
      <c r="B114" s="90" t="s">
        <v>294</v>
      </c>
      <c r="C114" s="105" t="s">
        <v>146</v>
      </c>
      <c r="D114" s="105" t="s">
        <v>135</v>
      </c>
      <c r="E114" s="105" t="s">
        <v>148</v>
      </c>
      <c r="F114" s="105">
        <v>0</v>
      </c>
      <c r="G114" s="105" t="s">
        <v>82</v>
      </c>
      <c r="H114" s="106" t="s">
        <v>152</v>
      </c>
      <c r="I114" s="106">
        <v>247</v>
      </c>
      <c r="J114" s="147"/>
      <c r="K114" s="147"/>
      <c r="L114" s="147"/>
    </row>
    <row r="115" spans="1:12" ht="26.25" customHeight="1">
      <c r="A115" s="92" t="s">
        <v>153</v>
      </c>
      <c r="B115" s="90" t="s">
        <v>294</v>
      </c>
      <c r="C115" s="93" t="s">
        <v>146</v>
      </c>
      <c r="D115" s="93" t="s">
        <v>135</v>
      </c>
      <c r="E115" s="93" t="s">
        <v>148</v>
      </c>
      <c r="F115" s="93">
        <v>0</v>
      </c>
      <c r="G115" s="93" t="s">
        <v>133</v>
      </c>
      <c r="H115" s="94"/>
      <c r="I115" s="94"/>
      <c r="J115" s="146">
        <f t="shared" ref="J115:L119" si="19">J116</f>
        <v>0</v>
      </c>
      <c r="K115" s="146">
        <f t="shared" si="19"/>
        <v>0</v>
      </c>
      <c r="L115" s="146">
        <f t="shared" si="19"/>
        <v>0</v>
      </c>
    </row>
    <row r="116" spans="1:12" ht="24.75" customHeight="1">
      <c r="A116" s="92" t="s">
        <v>150</v>
      </c>
      <c r="B116" s="90" t="s">
        <v>294</v>
      </c>
      <c r="C116" s="93" t="s">
        <v>146</v>
      </c>
      <c r="D116" s="93" t="s">
        <v>135</v>
      </c>
      <c r="E116" s="93" t="s">
        <v>148</v>
      </c>
      <c r="F116" s="93">
        <v>0</v>
      </c>
      <c r="G116" s="93" t="s">
        <v>133</v>
      </c>
      <c r="H116" s="94">
        <v>43000</v>
      </c>
      <c r="I116" s="94"/>
      <c r="J116" s="146">
        <f t="shared" si="19"/>
        <v>0</v>
      </c>
      <c r="K116" s="146">
        <f t="shared" si="19"/>
        <v>0</v>
      </c>
      <c r="L116" s="146">
        <f t="shared" si="19"/>
        <v>0</v>
      </c>
    </row>
    <row r="117" spans="1:12">
      <c r="A117" s="92" t="s">
        <v>154</v>
      </c>
      <c r="B117" s="90" t="s">
        <v>294</v>
      </c>
      <c r="C117" s="93" t="s">
        <v>146</v>
      </c>
      <c r="D117" s="93" t="s">
        <v>135</v>
      </c>
      <c r="E117" s="93" t="s">
        <v>148</v>
      </c>
      <c r="F117" s="93">
        <v>0</v>
      </c>
      <c r="G117" s="93" t="s">
        <v>133</v>
      </c>
      <c r="H117" s="94" t="s">
        <v>155</v>
      </c>
      <c r="I117" s="94"/>
      <c r="J117" s="146">
        <f>J118</f>
        <v>0</v>
      </c>
      <c r="K117" s="146">
        <f t="shared" si="19"/>
        <v>0</v>
      </c>
      <c r="L117" s="146">
        <f t="shared" si="19"/>
        <v>0</v>
      </c>
    </row>
    <row r="118" spans="1:12" ht="20.399999999999999">
      <c r="A118" s="92" t="s">
        <v>93</v>
      </c>
      <c r="B118" s="90" t="s">
        <v>294</v>
      </c>
      <c r="C118" s="93" t="s">
        <v>146</v>
      </c>
      <c r="D118" s="93" t="s">
        <v>135</v>
      </c>
      <c r="E118" s="93" t="s">
        <v>148</v>
      </c>
      <c r="F118" s="93">
        <v>0</v>
      </c>
      <c r="G118" s="93" t="s">
        <v>133</v>
      </c>
      <c r="H118" s="94" t="s">
        <v>155</v>
      </c>
      <c r="I118" s="94">
        <v>200</v>
      </c>
      <c r="J118" s="146">
        <f>J119</f>
        <v>0</v>
      </c>
      <c r="K118" s="146">
        <f>K119</f>
        <v>0</v>
      </c>
      <c r="L118" s="146">
        <f>L119</f>
        <v>0</v>
      </c>
    </row>
    <row r="119" spans="1:12" ht="20.399999999999999">
      <c r="A119" s="92" t="s">
        <v>94</v>
      </c>
      <c r="B119" s="90" t="s">
        <v>294</v>
      </c>
      <c r="C119" s="93" t="s">
        <v>146</v>
      </c>
      <c r="D119" s="93" t="s">
        <v>135</v>
      </c>
      <c r="E119" s="93" t="s">
        <v>148</v>
      </c>
      <c r="F119" s="93">
        <v>0</v>
      </c>
      <c r="G119" s="93" t="s">
        <v>133</v>
      </c>
      <c r="H119" s="94" t="s">
        <v>155</v>
      </c>
      <c r="I119" s="94">
        <v>240</v>
      </c>
      <c r="J119" s="146">
        <f t="shared" si="19"/>
        <v>0</v>
      </c>
      <c r="K119" s="146">
        <f t="shared" si="19"/>
        <v>0</v>
      </c>
      <c r="L119" s="146">
        <f t="shared" si="19"/>
        <v>0</v>
      </c>
    </row>
    <row r="120" spans="1:12">
      <c r="A120" s="104" t="s">
        <v>95</v>
      </c>
      <c r="B120" s="90" t="s">
        <v>294</v>
      </c>
      <c r="C120" s="105" t="s">
        <v>146</v>
      </c>
      <c r="D120" s="105" t="s">
        <v>135</v>
      </c>
      <c r="E120" s="105" t="s">
        <v>148</v>
      </c>
      <c r="F120" s="105">
        <v>0</v>
      </c>
      <c r="G120" s="105" t="s">
        <v>133</v>
      </c>
      <c r="H120" s="106" t="s">
        <v>155</v>
      </c>
      <c r="I120" s="106">
        <v>244</v>
      </c>
      <c r="J120" s="147"/>
      <c r="K120" s="147"/>
      <c r="L120" s="147"/>
    </row>
    <row r="121" spans="1:12" ht="20.399999999999999">
      <c r="A121" s="92" t="s">
        <v>156</v>
      </c>
      <c r="B121" s="90" t="s">
        <v>294</v>
      </c>
      <c r="C121" s="93" t="s">
        <v>146</v>
      </c>
      <c r="D121" s="93" t="s">
        <v>135</v>
      </c>
      <c r="E121" s="93" t="s">
        <v>148</v>
      </c>
      <c r="F121" s="93">
        <v>0</v>
      </c>
      <c r="G121" s="93" t="s">
        <v>135</v>
      </c>
      <c r="H121" s="94"/>
      <c r="I121" s="94"/>
      <c r="J121" s="146">
        <f t="shared" ref="J121:L125" si="20">J122</f>
        <v>0</v>
      </c>
      <c r="K121" s="146">
        <f t="shared" si="20"/>
        <v>0</v>
      </c>
      <c r="L121" s="146">
        <f t="shared" si="20"/>
        <v>0</v>
      </c>
    </row>
    <row r="122" spans="1:12" ht="25.5" customHeight="1">
      <c r="A122" s="92" t="s">
        <v>150</v>
      </c>
      <c r="B122" s="90" t="s">
        <v>294</v>
      </c>
      <c r="C122" s="93" t="s">
        <v>146</v>
      </c>
      <c r="D122" s="93" t="s">
        <v>135</v>
      </c>
      <c r="E122" s="93" t="s">
        <v>148</v>
      </c>
      <c r="F122" s="93">
        <v>0</v>
      </c>
      <c r="G122" s="93" t="s">
        <v>135</v>
      </c>
      <c r="H122" s="94">
        <v>43000</v>
      </c>
      <c r="I122" s="94"/>
      <c r="J122" s="146">
        <f t="shared" si="20"/>
        <v>0</v>
      </c>
      <c r="K122" s="146">
        <f t="shared" si="20"/>
        <v>0</v>
      </c>
      <c r="L122" s="146">
        <f t="shared" si="20"/>
        <v>0</v>
      </c>
    </row>
    <row r="123" spans="1:12" ht="14.25" customHeight="1">
      <c r="A123" s="92" t="s">
        <v>157</v>
      </c>
      <c r="B123" s="90" t="s">
        <v>294</v>
      </c>
      <c r="C123" s="93" t="s">
        <v>146</v>
      </c>
      <c r="D123" s="93" t="s">
        <v>135</v>
      </c>
      <c r="E123" s="93" t="s">
        <v>148</v>
      </c>
      <c r="F123" s="93">
        <v>0</v>
      </c>
      <c r="G123" s="93" t="s">
        <v>135</v>
      </c>
      <c r="H123" s="94" t="s">
        <v>158</v>
      </c>
      <c r="I123" s="94"/>
      <c r="J123" s="146">
        <f>J124</f>
        <v>0</v>
      </c>
      <c r="K123" s="146">
        <f t="shared" si="20"/>
        <v>0</v>
      </c>
      <c r="L123" s="146">
        <f t="shared" si="20"/>
        <v>0</v>
      </c>
    </row>
    <row r="124" spans="1:12" ht="20.399999999999999">
      <c r="A124" s="92" t="s">
        <v>93</v>
      </c>
      <c r="B124" s="90" t="s">
        <v>294</v>
      </c>
      <c r="C124" s="93" t="s">
        <v>146</v>
      </c>
      <c r="D124" s="93" t="s">
        <v>135</v>
      </c>
      <c r="E124" s="93" t="s">
        <v>148</v>
      </c>
      <c r="F124" s="93">
        <v>0</v>
      </c>
      <c r="G124" s="93" t="s">
        <v>135</v>
      </c>
      <c r="H124" s="94" t="s">
        <v>158</v>
      </c>
      <c r="I124" s="94">
        <v>200</v>
      </c>
      <c r="J124" s="146">
        <f>J125</f>
        <v>0</v>
      </c>
      <c r="K124" s="146">
        <f>K125</f>
        <v>0</v>
      </c>
      <c r="L124" s="146">
        <f>L125</f>
        <v>0</v>
      </c>
    </row>
    <row r="125" spans="1:12" ht="20.399999999999999">
      <c r="A125" s="92" t="s">
        <v>94</v>
      </c>
      <c r="B125" s="90" t="s">
        <v>294</v>
      </c>
      <c r="C125" s="93" t="s">
        <v>146</v>
      </c>
      <c r="D125" s="93" t="s">
        <v>135</v>
      </c>
      <c r="E125" s="93" t="s">
        <v>148</v>
      </c>
      <c r="F125" s="93">
        <v>0</v>
      </c>
      <c r="G125" s="93" t="s">
        <v>135</v>
      </c>
      <c r="H125" s="94" t="s">
        <v>158</v>
      </c>
      <c r="I125" s="94">
        <v>240</v>
      </c>
      <c r="J125" s="146">
        <f t="shared" si="20"/>
        <v>0</v>
      </c>
      <c r="K125" s="146">
        <f t="shared" si="20"/>
        <v>0</v>
      </c>
      <c r="L125" s="146">
        <f t="shared" si="20"/>
        <v>0</v>
      </c>
    </row>
    <row r="126" spans="1:12">
      <c r="A126" s="104" t="s">
        <v>95</v>
      </c>
      <c r="B126" s="90" t="s">
        <v>294</v>
      </c>
      <c r="C126" s="105" t="s">
        <v>146</v>
      </c>
      <c r="D126" s="105" t="s">
        <v>135</v>
      </c>
      <c r="E126" s="105" t="s">
        <v>148</v>
      </c>
      <c r="F126" s="105">
        <v>0</v>
      </c>
      <c r="G126" s="105" t="s">
        <v>135</v>
      </c>
      <c r="H126" s="106" t="s">
        <v>158</v>
      </c>
      <c r="I126" s="106">
        <v>244</v>
      </c>
      <c r="J126" s="147"/>
      <c r="K126" s="147"/>
      <c r="L126" s="147"/>
    </row>
    <row r="127" spans="1:12" ht="20.399999999999999">
      <c r="A127" s="92" t="s">
        <v>159</v>
      </c>
      <c r="B127" s="90" t="s">
        <v>294</v>
      </c>
      <c r="C127" s="93" t="s">
        <v>146</v>
      </c>
      <c r="D127" s="93" t="s">
        <v>135</v>
      </c>
      <c r="E127" s="93" t="s">
        <v>148</v>
      </c>
      <c r="F127" s="93">
        <v>0</v>
      </c>
      <c r="G127" s="93" t="s">
        <v>84</v>
      </c>
      <c r="H127" s="94"/>
      <c r="I127" s="94"/>
      <c r="J127" s="146">
        <f>J128</f>
        <v>0</v>
      </c>
      <c r="K127" s="146">
        <f>K128</f>
        <v>0</v>
      </c>
      <c r="L127" s="146">
        <f>L128</f>
        <v>0</v>
      </c>
    </row>
    <row r="128" spans="1:12" ht="23.25" customHeight="1">
      <c r="A128" s="92" t="s">
        <v>150</v>
      </c>
      <c r="B128" s="90" t="s">
        <v>294</v>
      </c>
      <c r="C128" s="93" t="s">
        <v>146</v>
      </c>
      <c r="D128" s="93" t="s">
        <v>135</v>
      </c>
      <c r="E128" s="93" t="s">
        <v>148</v>
      </c>
      <c r="F128" s="93">
        <v>0</v>
      </c>
      <c r="G128" s="93" t="s">
        <v>84</v>
      </c>
      <c r="H128" s="94">
        <v>43000</v>
      </c>
      <c r="I128" s="94"/>
      <c r="J128" s="146">
        <f t="shared" ref="J128:L131" si="21">J129</f>
        <v>0</v>
      </c>
      <c r="K128" s="146">
        <f t="shared" si="21"/>
        <v>0</v>
      </c>
      <c r="L128" s="146">
        <f t="shared" si="21"/>
        <v>0</v>
      </c>
    </row>
    <row r="129" spans="1:12">
      <c r="A129" s="92" t="s">
        <v>192</v>
      </c>
      <c r="B129" s="90" t="s">
        <v>294</v>
      </c>
      <c r="C129" s="93" t="s">
        <v>146</v>
      </c>
      <c r="D129" s="93" t="s">
        <v>135</v>
      </c>
      <c r="E129" s="93" t="s">
        <v>148</v>
      </c>
      <c r="F129" s="93">
        <v>0</v>
      </c>
      <c r="G129" s="93" t="s">
        <v>84</v>
      </c>
      <c r="H129" s="94" t="s">
        <v>160</v>
      </c>
      <c r="I129" s="94"/>
      <c r="J129" s="146">
        <f>J130</f>
        <v>0</v>
      </c>
      <c r="K129" s="146">
        <f t="shared" si="21"/>
        <v>0</v>
      </c>
      <c r="L129" s="146">
        <f t="shared" si="21"/>
        <v>0</v>
      </c>
    </row>
    <row r="130" spans="1:12" ht="20.399999999999999">
      <c r="A130" s="92" t="s">
        <v>93</v>
      </c>
      <c r="B130" s="90" t="s">
        <v>294</v>
      </c>
      <c r="C130" s="93" t="s">
        <v>146</v>
      </c>
      <c r="D130" s="93" t="s">
        <v>135</v>
      </c>
      <c r="E130" s="93" t="s">
        <v>148</v>
      </c>
      <c r="F130" s="93">
        <v>0</v>
      </c>
      <c r="G130" s="93" t="s">
        <v>84</v>
      </c>
      <c r="H130" s="94" t="s">
        <v>160</v>
      </c>
      <c r="I130" s="94">
        <v>200</v>
      </c>
      <c r="J130" s="146">
        <f>J131</f>
        <v>0</v>
      </c>
      <c r="K130" s="146">
        <f>K131</f>
        <v>0</v>
      </c>
      <c r="L130" s="146">
        <f>L131</f>
        <v>0</v>
      </c>
    </row>
    <row r="131" spans="1:12" ht="20.399999999999999">
      <c r="A131" s="92" t="s">
        <v>94</v>
      </c>
      <c r="B131" s="90" t="s">
        <v>294</v>
      </c>
      <c r="C131" s="93" t="s">
        <v>146</v>
      </c>
      <c r="D131" s="93" t="s">
        <v>135</v>
      </c>
      <c r="E131" s="93" t="s">
        <v>148</v>
      </c>
      <c r="F131" s="93">
        <v>0</v>
      </c>
      <c r="G131" s="93" t="s">
        <v>84</v>
      </c>
      <c r="H131" s="94" t="s">
        <v>160</v>
      </c>
      <c r="I131" s="94">
        <v>240</v>
      </c>
      <c r="J131" s="146">
        <f t="shared" si="21"/>
        <v>0</v>
      </c>
      <c r="K131" s="146">
        <f t="shared" si="21"/>
        <v>0</v>
      </c>
      <c r="L131" s="146">
        <f t="shared" si="21"/>
        <v>0</v>
      </c>
    </row>
    <row r="132" spans="1:12">
      <c r="A132" s="104" t="s">
        <v>95</v>
      </c>
      <c r="B132" s="90" t="s">
        <v>294</v>
      </c>
      <c r="C132" s="105" t="s">
        <v>146</v>
      </c>
      <c r="D132" s="105" t="s">
        <v>135</v>
      </c>
      <c r="E132" s="105" t="s">
        <v>148</v>
      </c>
      <c r="F132" s="105">
        <v>0</v>
      </c>
      <c r="G132" s="105" t="s">
        <v>84</v>
      </c>
      <c r="H132" s="106" t="s">
        <v>160</v>
      </c>
      <c r="I132" s="106">
        <v>244</v>
      </c>
      <c r="J132" s="147">
        <v>0</v>
      </c>
      <c r="K132" s="147"/>
      <c r="L132" s="147"/>
    </row>
    <row r="133" spans="1:12" ht="20.399999999999999">
      <c r="A133" s="92" t="s">
        <v>161</v>
      </c>
      <c r="B133" s="90" t="s">
        <v>294</v>
      </c>
      <c r="C133" s="93" t="s">
        <v>146</v>
      </c>
      <c r="D133" s="93" t="s">
        <v>135</v>
      </c>
      <c r="E133" s="93" t="s">
        <v>148</v>
      </c>
      <c r="F133" s="93" t="s">
        <v>85</v>
      </c>
      <c r="G133" s="93" t="s">
        <v>146</v>
      </c>
      <c r="H133" s="94"/>
      <c r="I133" s="94"/>
      <c r="J133" s="146">
        <f>J134</f>
        <v>0</v>
      </c>
      <c r="K133" s="146">
        <f>K134</f>
        <v>0</v>
      </c>
      <c r="L133" s="146">
        <f>L134</f>
        <v>0</v>
      </c>
    </row>
    <row r="134" spans="1:12" ht="30.6">
      <c r="A134" s="92" t="s">
        <v>116</v>
      </c>
      <c r="B134" s="90" t="s">
        <v>294</v>
      </c>
      <c r="C134" s="93" t="s">
        <v>146</v>
      </c>
      <c r="D134" s="93" t="s">
        <v>135</v>
      </c>
      <c r="E134" s="93" t="s">
        <v>148</v>
      </c>
      <c r="F134" s="93">
        <v>0</v>
      </c>
      <c r="G134" s="93" t="s">
        <v>146</v>
      </c>
      <c r="H134" s="94">
        <v>44100</v>
      </c>
      <c r="I134" s="94"/>
      <c r="J134" s="146">
        <f t="shared" ref="J134:L137" si="22">J135</f>
        <v>0</v>
      </c>
      <c r="K134" s="146">
        <f t="shared" si="22"/>
        <v>0</v>
      </c>
      <c r="L134" s="146">
        <f t="shared" si="22"/>
        <v>0</v>
      </c>
    </row>
    <row r="135" spans="1:12" ht="91.5" customHeight="1">
      <c r="A135" s="92" t="s">
        <v>162</v>
      </c>
      <c r="B135" s="90" t="s">
        <v>294</v>
      </c>
      <c r="C135" s="93" t="s">
        <v>146</v>
      </c>
      <c r="D135" s="93" t="s">
        <v>135</v>
      </c>
      <c r="E135" s="93" t="s">
        <v>148</v>
      </c>
      <c r="F135" s="93">
        <v>0</v>
      </c>
      <c r="G135" s="93" t="s">
        <v>146</v>
      </c>
      <c r="H135" s="94" t="s">
        <v>163</v>
      </c>
      <c r="I135" s="94"/>
      <c r="J135" s="146">
        <f t="shared" si="22"/>
        <v>0</v>
      </c>
      <c r="K135" s="146">
        <f t="shared" si="22"/>
        <v>0</v>
      </c>
      <c r="L135" s="146">
        <f t="shared" si="22"/>
        <v>0</v>
      </c>
    </row>
    <row r="136" spans="1:12" ht="20.399999999999999">
      <c r="A136" s="92" t="s">
        <v>93</v>
      </c>
      <c r="B136" s="90" t="s">
        <v>294</v>
      </c>
      <c r="C136" s="93" t="s">
        <v>146</v>
      </c>
      <c r="D136" s="93" t="s">
        <v>135</v>
      </c>
      <c r="E136" s="93" t="s">
        <v>148</v>
      </c>
      <c r="F136" s="93">
        <v>0</v>
      </c>
      <c r="G136" s="93" t="s">
        <v>146</v>
      </c>
      <c r="H136" s="94">
        <v>44104</v>
      </c>
      <c r="I136" s="94">
        <v>200</v>
      </c>
      <c r="J136" s="146">
        <f t="shared" si="22"/>
        <v>0</v>
      </c>
      <c r="K136" s="146">
        <f t="shared" si="22"/>
        <v>0</v>
      </c>
      <c r="L136" s="146">
        <f t="shared" si="22"/>
        <v>0</v>
      </c>
    </row>
    <row r="137" spans="1:12" ht="20.399999999999999">
      <c r="A137" s="92" t="s">
        <v>94</v>
      </c>
      <c r="B137" s="90" t="s">
        <v>294</v>
      </c>
      <c r="C137" s="93" t="s">
        <v>146</v>
      </c>
      <c r="D137" s="93" t="s">
        <v>135</v>
      </c>
      <c r="E137" s="93" t="s">
        <v>148</v>
      </c>
      <c r="F137" s="93">
        <v>0</v>
      </c>
      <c r="G137" s="93" t="s">
        <v>146</v>
      </c>
      <c r="H137" s="94" t="s">
        <v>163</v>
      </c>
      <c r="I137" s="94">
        <v>240</v>
      </c>
      <c r="J137" s="146">
        <f t="shared" si="22"/>
        <v>0</v>
      </c>
      <c r="K137" s="146">
        <f t="shared" si="22"/>
        <v>0</v>
      </c>
      <c r="L137" s="146">
        <f t="shared" si="22"/>
        <v>0</v>
      </c>
    </row>
    <row r="138" spans="1:12">
      <c r="A138" s="104" t="s">
        <v>95</v>
      </c>
      <c r="B138" s="90" t="s">
        <v>294</v>
      </c>
      <c r="C138" s="105" t="s">
        <v>146</v>
      </c>
      <c r="D138" s="105" t="s">
        <v>135</v>
      </c>
      <c r="E138" s="105" t="s">
        <v>148</v>
      </c>
      <c r="F138" s="105">
        <v>0</v>
      </c>
      <c r="G138" s="105" t="s">
        <v>146</v>
      </c>
      <c r="H138" s="106" t="s">
        <v>163</v>
      </c>
      <c r="I138" s="106">
        <v>244</v>
      </c>
      <c r="J138" s="147"/>
      <c r="K138" s="147"/>
      <c r="L138" s="147"/>
    </row>
    <row r="139" spans="1:12">
      <c r="A139" s="89" t="s">
        <v>164</v>
      </c>
      <c r="B139" s="90" t="s">
        <v>294</v>
      </c>
      <c r="C139" s="91" t="s">
        <v>165</v>
      </c>
      <c r="D139" s="91"/>
      <c r="E139" s="91"/>
      <c r="F139" s="91"/>
      <c r="G139" s="91"/>
      <c r="H139" s="91"/>
      <c r="I139" s="91"/>
      <c r="J139" s="145">
        <f>J140</f>
        <v>0</v>
      </c>
      <c r="K139" s="145">
        <f t="shared" ref="K139:L141" si="23">K140</f>
        <v>0</v>
      </c>
      <c r="L139" s="145">
        <f t="shared" si="23"/>
        <v>0</v>
      </c>
    </row>
    <row r="140" spans="1:12" ht="20.399999999999999">
      <c r="A140" s="92" t="s">
        <v>166</v>
      </c>
      <c r="B140" s="90" t="s">
        <v>294</v>
      </c>
      <c r="C140" s="94" t="s">
        <v>165</v>
      </c>
      <c r="D140" s="94" t="s">
        <v>135</v>
      </c>
      <c r="E140" s="94"/>
      <c r="F140" s="94"/>
      <c r="G140" s="94"/>
      <c r="H140" s="94"/>
      <c r="I140" s="94"/>
      <c r="J140" s="146">
        <f>J141</f>
        <v>0</v>
      </c>
      <c r="K140" s="146">
        <f t="shared" si="23"/>
        <v>0</v>
      </c>
      <c r="L140" s="146">
        <f t="shared" si="23"/>
        <v>0</v>
      </c>
    </row>
    <row r="141" spans="1:12">
      <c r="A141" s="99"/>
      <c r="B141" s="90" t="s">
        <v>294</v>
      </c>
      <c r="C141" s="94" t="s">
        <v>165</v>
      </c>
      <c r="D141" s="94" t="s">
        <v>135</v>
      </c>
      <c r="E141" s="94" t="s">
        <v>110</v>
      </c>
      <c r="F141" s="94"/>
      <c r="G141" s="94"/>
      <c r="H141" s="94"/>
      <c r="I141" s="94"/>
      <c r="J141" s="146">
        <f>J142</f>
        <v>0</v>
      </c>
      <c r="K141" s="146">
        <f t="shared" si="23"/>
        <v>0</v>
      </c>
      <c r="L141" s="146">
        <f t="shared" si="23"/>
        <v>0</v>
      </c>
    </row>
    <row r="142" spans="1:12">
      <c r="A142" s="99"/>
      <c r="B142" s="90" t="s">
        <v>294</v>
      </c>
      <c r="C142" s="94" t="s">
        <v>165</v>
      </c>
      <c r="D142" s="94" t="s">
        <v>135</v>
      </c>
      <c r="E142" s="94" t="s">
        <v>110</v>
      </c>
      <c r="F142" s="94" t="s">
        <v>8</v>
      </c>
      <c r="G142" s="94"/>
      <c r="H142" s="94"/>
      <c r="I142" s="94"/>
      <c r="J142" s="146">
        <f>J145</f>
        <v>0</v>
      </c>
      <c r="K142" s="146">
        <f>K145</f>
        <v>0</v>
      </c>
      <c r="L142" s="146">
        <f>L145</f>
        <v>0</v>
      </c>
    </row>
    <row r="143" spans="1:12" ht="20.399999999999999">
      <c r="A143" s="92" t="s">
        <v>167</v>
      </c>
      <c r="B143" s="90" t="s">
        <v>294</v>
      </c>
      <c r="C143" s="94" t="s">
        <v>165</v>
      </c>
      <c r="D143" s="94" t="s">
        <v>135</v>
      </c>
      <c r="E143" s="94" t="s">
        <v>110</v>
      </c>
      <c r="F143" s="94" t="s">
        <v>8</v>
      </c>
      <c r="G143" s="93" t="s">
        <v>133</v>
      </c>
      <c r="H143" s="94"/>
      <c r="I143" s="94"/>
      <c r="J143" s="146">
        <f>J145</f>
        <v>0</v>
      </c>
      <c r="K143" s="146">
        <f>K145</f>
        <v>0</v>
      </c>
      <c r="L143" s="146">
        <f>L145</f>
        <v>0</v>
      </c>
    </row>
    <row r="144" spans="1:12" ht="30.6">
      <c r="A144" s="92" t="s">
        <v>116</v>
      </c>
      <c r="B144" s="90" t="s">
        <v>294</v>
      </c>
      <c r="C144" s="94" t="s">
        <v>165</v>
      </c>
      <c r="D144" s="94" t="s">
        <v>135</v>
      </c>
      <c r="E144" s="94" t="s">
        <v>110</v>
      </c>
      <c r="F144" s="94" t="s">
        <v>8</v>
      </c>
      <c r="G144" s="93" t="s">
        <v>133</v>
      </c>
      <c r="H144" s="94">
        <v>44100</v>
      </c>
      <c r="I144" s="94"/>
      <c r="J144" s="146">
        <f t="shared" ref="J144:L147" si="24">J145</f>
        <v>0</v>
      </c>
      <c r="K144" s="146">
        <f t="shared" si="24"/>
        <v>0</v>
      </c>
      <c r="L144" s="146">
        <f t="shared" si="24"/>
        <v>0</v>
      </c>
    </row>
    <row r="145" spans="1:12" ht="40.799999999999997">
      <c r="A145" s="92" t="s">
        <v>168</v>
      </c>
      <c r="B145" s="90" t="s">
        <v>294</v>
      </c>
      <c r="C145" s="94" t="s">
        <v>165</v>
      </c>
      <c r="D145" s="94" t="s">
        <v>135</v>
      </c>
      <c r="E145" s="94" t="s">
        <v>110</v>
      </c>
      <c r="F145" s="94" t="s">
        <v>8</v>
      </c>
      <c r="G145" s="93" t="s">
        <v>133</v>
      </c>
      <c r="H145" s="94" t="s">
        <v>169</v>
      </c>
      <c r="I145" s="94"/>
      <c r="J145" s="146">
        <f t="shared" si="24"/>
        <v>0</v>
      </c>
      <c r="K145" s="146">
        <f t="shared" si="24"/>
        <v>0</v>
      </c>
      <c r="L145" s="146">
        <f t="shared" si="24"/>
        <v>0</v>
      </c>
    </row>
    <row r="146" spans="1:12" ht="20.399999999999999">
      <c r="A146" s="92" t="s">
        <v>93</v>
      </c>
      <c r="B146" s="90" t="s">
        <v>294</v>
      </c>
      <c r="C146" s="94" t="s">
        <v>165</v>
      </c>
      <c r="D146" s="94" t="s">
        <v>135</v>
      </c>
      <c r="E146" s="94" t="s">
        <v>110</v>
      </c>
      <c r="F146" s="94" t="s">
        <v>8</v>
      </c>
      <c r="G146" s="93" t="s">
        <v>133</v>
      </c>
      <c r="H146" s="94">
        <v>44106</v>
      </c>
      <c r="I146" s="94">
        <v>200</v>
      </c>
      <c r="J146" s="146">
        <f t="shared" si="24"/>
        <v>0</v>
      </c>
      <c r="K146" s="146">
        <f t="shared" si="24"/>
        <v>0</v>
      </c>
      <c r="L146" s="146">
        <f t="shared" si="24"/>
        <v>0</v>
      </c>
    </row>
    <row r="147" spans="1:12" ht="20.399999999999999">
      <c r="A147" s="92" t="s">
        <v>94</v>
      </c>
      <c r="B147" s="90" t="s">
        <v>294</v>
      </c>
      <c r="C147" s="94" t="s">
        <v>165</v>
      </c>
      <c r="D147" s="94" t="s">
        <v>135</v>
      </c>
      <c r="E147" s="94" t="s">
        <v>110</v>
      </c>
      <c r="F147" s="94" t="s">
        <v>8</v>
      </c>
      <c r="G147" s="93" t="s">
        <v>133</v>
      </c>
      <c r="H147" s="94" t="s">
        <v>169</v>
      </c>
      <c r="I147" s="94">
        <v>240</v>
      </c>
      <c r="J147" s="146">
        <f t="shared" si="24"/>
        <v>0</v>
      </c>
      <c r="K147" s="146">
        <f t="shared" si="24"/>
        <v>0</v>
      </c>
      <c r="L147" s="146">
        <f t="shared" si="24"/>
        <v>0</v>
      </c>
    </row>
    <row r="148" spans="1:12">
      <c r="A148" s="104" t="s">
        <v>95</v>
      </c>
      <c r="B148" s="90" t="s">
        <v>294</v>
      </c>
      <c r="C148" s="106" t="s">
        <v>165</v>
      </c>
      <c r="D148" s="106" t="s">
        <v>135</v>
      </c>
      <c r="E148" s="106" t="s">
        <v>110</v>
      </c>
      <c r="F148" s="106" t="s">
        <v>8</v>
      </c>
      <c r="G148" s="105" t="s">
        <v>133</v>
      </c>
      <c r="H148" s="106" t="s">
        <v>169</v>
      </c>
      <c r="I148" s="106">
        <v>244</v>
      </c>
      <c r="J148" s="147"/>
      <c r="K148" s="147"/>
      <c r="L148" s="147"/>
    </row>
    <row r="149" spans="1:12">
      <c r="A149" s="89" t="s">
        <v>170</v>
      </c>
      <c r="B149" s="90" t="s">
        <v>294</v>
      </c>
      <c r="C149" s="91" t="s">
        <v>17</v>
      </c>
      <c r="D149" s="91"/>
      <c r="E149" s="91"/>
      <c r="F149" s="91"/>
      <c r="G149" s="91"/>
      <c r="H149" s="91"/>
      <c r="I149" s="91"/>
      <c r="J149" s="145">
        <f t="shared" ref="J149:L156" si="25">J150</f>
        <v>200.3</v>
      </c>
      <c r="K149" s="145">
        <f t="shared" si="25"/>
        <v>200.3</v>
      </c>
      <c r="L149" s="145">
        <f t="shared" si="25"/>
        <v>200.3</v>
      </c>
    </row>
    <row r="150" spans="1:12">
      <c r="A150" s="92" t="s">
        <v>171</v>
      </c>
      <c r="B150" s="90" t="s">
        <v>294</v>
      </c>
      <c r="C150" s="94" t="s">
        <v>17</v>
      </c>
      <c r="D150" s="94" t="s">
        <v>82</v>
      </c>
      <c r="E150" s="94"/>
      <c r="F150" s="94"/>
      <c r="G150" s="94"/>
      <c r="H150" s="94"/>
      <c r="I150" s="94"/>
      <c r="J150" s="146">
        <f t="shared" si="25"/>
        <v>200.3</v>
      </c>
      <c r="K150" s="146">
        <f t="shared" si="25"/>
        <v>200.3</v>
      </c>
      <c r="L150" s="146">
        <f t="shared" si="25"/>
        <v>200.3</v>
      </c>
    </row>
    <row r="151" spans="1:12">
      <c r="A151" s="92"/>
      <c r="B151" s="90" t="s">
        <v>294</v>
      </c>
      <c r="C151" s="94" t="s">
        <v>17</v>
      </c>
      <c r="D151" s="94" t="s">
        <v>82</v>
      </c>
      <c r="E151" s="94" t="s">
        <v>82</v>
      </c>
      <c r="F151" s="94"/>
      <c r="G151" s="94"/>
      <c r="H151" s="94" t="s">
        <v>0</v>
      </c>
      <c r="I151" s="94" t="s">
        <v>0</v>
      </c>
      <c r="J151" s="146">
        <f t="shared" si="25"/>
        <v>200.3</v>
      </c>
      <c r="K151" s="146">
        <f t="shared" si="25"/>
        <v>200.3</v>
      </c>
      <c r="L151" s="146">
        <f t="shared" si="25"/>
        <v>200.3</v>
      </c>
    </row>
    <row r="152" spans="1:12">
      <c r="A152" s="92"/>
      <c r="B152" s="90" t="s">
        <v>294</v>
      </c>
      <c r="C152" s="94" t="s">
        <v>17</v>
      </c>
      <c r="D152" s="94" t="s">
        <v>82</v>
      </c>
      <c r="E152" s="94" t="s">
        <v>82</v>
      </c>
      <c r="F152" s="94">
        <v>0</v>
      </c>
      <c r="G152" s="94" t="s">
        <v>135</v>
      </c>
      <c r="H152" s="94"/>
      <c r="I152" s="97"/>
      <c r="J152" s="146">
        <f t="shared" si="25"/>
        <v>200.3</v>
      </c>
      <c r="K152" s="146">
        <f t="shared" si="25"/>
        <v>200.3</v>
      </c>
      <c r="L152" s="146">
        <f t="shared" si="25"/>
        <v>200.3</v>
      </c>
    </row>
    <row r="153" spans="1:12" ht="24.75" customHeight="1">
      <c r="A153" s="92" t="s">
        <v>172</v>
      </c>
      <c r="B153" s="90" t="s">
        <v>294</v>
      </c>
      <c r="C153" s="94" t="s">
        <v>17</v>
      </c>
      <c r="D153" s="94" t="s">
        <v>82</v>
      </c>
      <c r="E153" s="94" t="s">
        <v>82</v>
      </c>
      <c r="F153" s="94">
        <v>0</v>
      </c>
      <c r="G153" s="94" t="s">
        <v>135</v>
      </c>
      <c r="H153" s="94" t="s">
        <v>173</v>
      </c>
      <c r="I153" s="94" t="s">
        <v>0</v>
      </c>
      <c r="J153" s="146">
        <f t="shared" si="25"/>
        <v>200.3</v>
      </c>
      <c r="K153" s="146">
        <f t="shared" si="25"/>
        <v>200.3</v>
      </c>
      <c r="L153" s="146">
        <f t="shared" si="25"/>
        <v>200.3</v>
      </c>
    </row>
    <row r="154" spans="1:12" ht="20.399999999999999">
      <c r="A154" s="92" t="s">
        <v>174</v>
      </c>
      <c r="B154" s="90" t="s">
        <v>294</v>
      </c>
      <c r="C154" s="94" t="s">
        <v>17</v>
      </c>
      <c r="D154" s="94" t="s">
        <v>82</v>
      </c>
      <c r="E154" s="94" t="s">
        <v>82</v>
      </c>
      <c r="F154" s="94">
        <v>0</v>
      </c>
      <c r="G154" s="94" t="s">
        <v>135</v>
      </c>
      <c r="H154" s="94" t="s">
        <v>175</v>
      </c>
      <c r="I154" s="94" t="s">
        <v>0</v>
      </c>
      <c r="J154" s="146">
        <f>J155</f>
        <v>200.3</v>
      </c>
      <c r="K154" s="146">
        <f t="shared" si="25"/>
        <v>200.3</v>
      </c>
      <c r="L154" s="146">
        <f t="shared" si="25"/>
        <v>200.3</v>
      </c>
    </row>
    <row r="155" spans="1:12">
      <c r="A155" s="92" t="s">
        <v>176</v>
      </c>
      <c r="B155" s="90" t="s">
        <v>294</v>
      </c>
      <c r="C155" s="94" t="s">
        <v>17</v>
      </c>
      <c r="D155" s="94" t="s">
        <v>82</v>
      </c>
      <c r="E155" s="94" t="s">
        <v>82</v>
      </c>
      <c r="F155" s="94">
        <v>0</v>
      </c>
      <c r="G155" s="94" t="s">
        <v>135</v>
      </c>
      <c r="H155" s="94" t="s">
        <v>175</v>
      </c>
      <c r="I155" s="94">
        <v>300</v>
      </c>
      <c r="J155" s="146">
        <f>J156</f>
        <v>200.3</v>
      </c>
      <c r="K155" s="146">
        <f t="shared" si="25"/>
        <v>200.3</v>
      </c>
      <c r="L155" s="146">
        <f t="shared" si="25"/>
        <v>200.3</v>
      </c>
    </row>
    <row r="156" spans="1:12" ht="20.399999999999999">
      <c r="A156" s="92" t="s">
        <v>186</v>
      </c>
      <c r="B156" s="90" t="s">
        <v>294</v>
      </c>
      <c r="C156" s="94" t="s">
        <v>17</v>
      </c>
      <c r="D156" s="94" t="s">
        <v>82</v>
      </c>
      <c r="E156" s="94" t="s">
        <v>82</v>
      </c>
      <c r="F156" s="94">
        <v>0</v>
      </c>
      <c r="G156" s="94" t="s">
        <v>135</v>
      </c>
      <c r="H156" s="94" t="s">
        <v>175</v>
      </c>
      <c r="I156" s="94">
        <v>310</v>
      </c>
      <c r="J156" s="146">
        <f>J157</f>
        <v>200.3</v>
      </c>
      <c r="K156" s="146">
        <f t="shared" si="25"/>
        <v>200.3</v>
      </c>
      <c r="L156" s="146">
        <f t="shared" si="25"/>
        <v>200.3</v>
      </c>
    </row>
    <row r="157" spans="1:12">
      <c r="A157" s="104" t="s">
        <v>177</v>
      </c>
      <c r="B157" s="90" t="s">
        <v>294</v>
      </c>
      <c r="C157" s="106" t="s">
        <v>17</v>
      </c>
      <c r="D157" s="106" t="s">
        <v>82</v>
      </c>
      <c r="E157" s="106" t="s">
        <v>82</v>
      </c>
      <c r="F157" s="106">
        <v>0</v>
      </c>
      <c r="G157" s="106" t="s">
        <v>135</v>
      </c>
      <c r="H157" s="106" t="s">
        <v>175</v>
      </c>
      <c r="I157" s="106">
        <v>312</v>
      </c>
      <c r="J157" s="147">
        <v>200.3</v>
      </c>
      <c r="K157" s="147">
        <v>200.3</v>
      </c>
      <c r="L157" s="147">
        <v>200.3</v>
      </c>
    </row>
    <row r="158" spans="1:12" ht="20.399999999999999">
      <c r="A158" s="89" t="s">
        <v>178</v>
      </c>
      <c r="B158" s="90" t="s">
        <v>294</v>
      </c>
      <c r="C158" s="91" t="s">
        <v>130</v>
      </c>
      <c r="D158" s="91"/>
      <c r="E158" s="91" t="s">
        <v>0</v>
      </c>
      <c r="F158" s="91" t="s">
        <v>0</v>
      </c>
      <c r="G158" s="91"/>
      <c r="H158" s="91" t="s">
        <v>0</v>
      </c>
      <c r="I158" s="91" t="s">
        <v>0</v>
      </c>
      <c r="J158" s="145">
        <f t="shared" ref="J158:L163" si="26">J159</f>
        <v>0</v>
      </c>
      <c r="K158" s="145">
        <f t="shared" si="26"/>
        <v>0</v>
      </c>
      <c r="L158" s="145">
        <f t="shared" si="26"/>
        <v>0</v>
      </c>
    </row>
    <row r="159" spans="1:12" ht="20.399999999999999">
      <c r="A159" s="92" t="s">
        <v>179</v>
      </c>
      <c r="B159" s="90" t="s">
        <v>294</v>
      </c>
      <c r="C159" s="94" t="s">
        <v>130</v>
      </c>
      <c r="D159" s="94" t="s">
        <v>82</v>
      </c>
      <c r="E159" s="94" t="s">
        <v>0</v>
      </c>
      <c r="F159" s="94" t="s">
        <v>0</v>
      </c>
      <c r="G159" s="94"/>
      <c r="H159" s="94" t="s">
        <v>0</v>
      </c>
      <c r="I159" s="97" t="s">
        <v>0</v>
      </c>
      <c r="J159" s="146">
        <f t="shared" si="26"/>
        <v>0</v>
      </c>
      <c r="K159" s="146">
        <f t="shared" si="26"/>
        <v>0</v>
      </c>
      <c r="L159" s="146">
        <f t="shared" si="26"/>
        <v>0</v>
      </c>
    </row>
    <row r="160" spans="1:12">
      <c r="A160" s="92"/>
      <c r="B160" s="90" t="s">
        <v>294</v>
      </c>
      <c r="C160" s="94" t="s">
        <v>130</v>
      </c>
      <c r="D160" s="94" t="s">
        <v>82</v>
      </c>
      <c r="E160" s="94">
        <v>17</v>
      </c>
      <c r="F160" s="94"/>
      <c r="G160" s="94"/>
      <c r="H160" s="94" t="s">
        <v>0</v>
      </c>
      <c r="I160" s="97" t="s">
        <v>0</v>
      </c>
      <c r="J160" s="146">
        <f t="shared" si="26"/>
        <v>0</v>
      </c>
      <c r="K160" s="146">
        <f t="shared" si="26"/>
        <v>0</v>
      </c>
      <c r="L160" s="146">
        <f t="shared" si="26"/>
        <v>0</v>
      </c>
    </row>
    <row r="161" spans="1:12" ht="45" customHeight="1">
      <c r="A161" s="92"/>
      <c r="B161" s="90" t="s">
        <v>294</v>
      </c>
      <c r="C161" s="94" t="s">
        <v>130</v>
      </c>
      <c r="D161" s="94" t="s">
        <v>82</v>
      </c>
      <c r="E161" s="94">
        <v>17</v>
      </c>
      <c r="F161" s="94">
        <v>2</v>
      </c>
      <c r="G161" s="94"/>
      <c r="H161" s="94" t="s">
        <v>0</v>
      </c>
      <c r="I161" s="94" t="s">
        <v>0</v>
      </c>
      <c r="J161" s="146">
        <f t="shared" si="26"/>
        <v>0</v>
      </c>
      <c r="K161" s="146">
        <f t="shared" si="26"/>
        <v>0</v>
      </c>
      <c r="L161" s="146">
        <f t="shared" si="26"/>
        <v>0</v>
      </c>
    </row>
    <row r="162" spans="1:12">
      <c r="A162" s="92"/>
      <c r="B162" s="90" t="s">
        <v>294</v>
      </c>
      <c r="C162" s="94" t="s">
        <v>130</v>
      </c>
      <c r="D162" s="94" t="s">
        <v>82</v>
      </c>
      <c r="E162" s="94">
        <v>17</v>
      </c>
      <c r="F162" s="94">
        <v>2</v>
      </c>
      <c r="G162" s="93" t="s">
        <v>133</v>
      </c>
      <c r="H162" s="94"/>
      <c r="I162" s="94"/>
      <c r="J162" s="146">
        <f t="shared" si="26"/>
        <v>0</v>
      </c>
      <c r="K162" s="146">
        <f t="shared" si="26"/>
        <v>0</v>
      </c>
      <c r="L162" s="146">
        <f t="shared" si="26"/>
        <v>0</v>
      </c>
    </row>
    <row r="163" spans="1:12">
      <c r="A163" s="92" t="s">
        <v>180</v>
      </c>
      <c r="B163" s="90" t="s">
        <v>294</v>
      </c>
      <c r="C163" s="94" t="s">
        <v>130</v>
      </c>
      <c r="D163" s="94" t="s">
        <v>82</v>
      </c>
      <c r="E163" s="94">
        <v>17</v>
      </c>
      <c r="F163" s="94">
        <v>2</v>
      </c>
      <c r="G163" s="93" t="s">
        <v>133</v>
      </c>
      <c r="H163" s="94" t="s">
        <v>181</v>
      </c>
      <c r="I163" s="94" t="s">
        <v>0</v>
      </c>
      <c r="J163" s="146">
        <f>J164</f>
        <v>0</v>
      </c>
      <c r="K163" s="146">
        <f t="shared" si="26"/>
        <v>0</v>
      </c>
      <c r="L163" s="146">
        <f t="shared" si="26"/>
        <v>0</v>
      </c>
    </row>
    <row r="164" spans="1:12" ht="20.399999999999999">
      <c r="A164" s="92" t="s">
        <v>182</v>
      </c>
      <c r="B164" s="90" t="s">
        <v>294</v>
      </c>
      <c r="C164" s="94" t="s">
        <v>130</v>
      </c>
      <c r="D164" s="94" t="s">
        <v>82</v>
      </c>
      <c r="E164" s="94">
        <v>17</v>
      </c>
      <c r="F164" s="94">
        <v>2</v>
      </c>
      <c r="G164" s="93" t="s">
        <v>133</v>
      </c>
      <c r="H164" s="94" t="s">
        <v>181</v>
      </c>
      <c r="I164" s="94">
        <v>700</v>
      </c>
      <c r="J164" s="146">
        <f>J165</f>
        <v>0</v>
      </c>
      <c r="K164" s="146"/>
      <c r="L164" s="146">
        <f>L165</f>
        <v>0</v>
      </c>
    </row>
    <row r="165" spans="1:12">
      <c r="A165" s="92" t="s">
        <v>183</v>
      </c>
      <c r="B165" s="90" t="s">
        <v>294</v>
      </c>
      <c r="C165" s="94" t="s">
        <v>130</v>
      </c>
      <c r="D165" s="94" t="s">
        <v>82</v>
      </c>
      <c r="E165" s="94">
        <v>17</v>
      </c>
      <c r="F165" s="94">
        <v>2</v>
      </c>
      <c r="G165" s="93" t="s">
        <v>133</v>
      </c>
      <c r="H165" s="94" t="s">
        <v>181</v>
      </c>
      <c r="I165" s="94">
        <v>730</v>
      </c>
      <c r="J165" s="146"/>
      <c r="K165" s="146"/>
      <c r="L165" s="146"/>
    </row>
    <row r="166" spans="1:12">
      <c r="A166" s="89" t="s">
        <v>184</v>
      </c>
      <c r="B166" s="90" t="s">
        <v>294</v>
      </c>
      <c r="C166" s="91">
        <v>99</v>
      </c>
      <c r="D166" s="91"/>
      <c r="E166" s="91"/>
      <c r="F166" s="91"/>
      <c r="G166" s="91"/>
      <c r="H166" s="91"/>
      <c r="I166" s="91"/>
      <c r="J166" s="145">
        <f t="shared" ref="J166:L168" si="27">J167</f>
        <v>0</v>
      </c>
      <c r="K166" s="145">
        <f t="shared" si="27"/>
        <v>0</v>
      </c>
      <c r="L166" s="145">
        <f t="shared" si="27"/>
        <v>0</v>
      </c>
    </row>
    <row r="167" spans="1:12">
      <c r="A167" s="92" t="s">
        <v>184</v>
      </c>
      <c r="B167" s="90" t="s">
        <v>294</v>
      </c>
      <c r="C167" s="94">
        <v>99</v>
      </c>
      <c r="D167" s="94">
        <v>99</v>
      </c>
      <c r="E167" s="94"/>
      <c r="F167" s="94"/>
      <c r="G167" s="94"/>
      <c r="H167" s="94"/>
      <c r="I167" s="94"/>
      <c r="J167" s="146">
        <f t="shared" si="27"/>
        <v>0</v>
      </c>
      <c r="K167" s="146">
        <f t="shared" si="27"/>
        <v>0</v>
      </c>
      <c r="L167" s="146">
        <f t="shared" si="27"/>
        <v>0</v>
      </c>
    </row>
    <row r="168" spans="1:12" ht="40.799999999999997">
      <c r="A168" s="92" t="s">
        <v>303</v>
      </c>
      <c r="B168" s="90" t="s">
        <v>294</v>
      </c>
      <c r="C168" s="94">
        <v>99</v>
      </c>
      <c r="D168" s="94">
        <v>99</v>
      </c>
      <c r="E168" s="94">
        <v>27</v>
      </c>
      <c r="F168" s="94">
        <v>0</v>
      </c>
      <c r="G168" s="94"/>
      <c r="H168" s="94"/>
      <c r="I168" s="94"/>
      <c r="J168" s="146">
        <f t="shared" si="27"/>
        <v>0</v>
      </c>
      <c r="K168" s="146">
        <f t="shared" si="27"/>
        <v>0</v>
      </c>
      <c r="L168" s="146">
        <f t="shared" si="27"/>
        <v>0</v>
      </c>
    </row>
    <row r="169" spans="1:12" ht="20.399999999999999">
      <c r="A169" s="92" t="s">
        <v>159</v>
      </c>
      <c r="B169" s="90" t="s">
        <v>294</v>
      </c>
      <c r="C169" s="94">
        <v>99</v>
      </c>
      <c r="D169" s="94">
        <v>99</v>
      </c>
      <c r="E169" s="94">
        <v>27</v>
      </c>
      <c r="F169" s="94">
        <v>0</v>
      </c>
      <c r="G169" s="93" t="s">
        <v>84</v>
      </c>
      <c r="H169" s="94"/>
      <c r="I169" s="97"/>
      <c r="J169" s="146">
        <f>J171</f>
        <v>0</v>
      </c>
      <c r="K169" s="146">
        <f>K171</f>
        <v>0</v>
      </c>
      <c r="L169" s="146">
        <f>L171</f>
        <v>0</v>
      </c>
    </row>
    <row r="170" spans="1:12">
      <c r="A170" s="92" t="s">
        <v>184</v>
      </c>
      <c r="B170" s="90" t="s">
        <v>294</v>
      </c>
      <c r="C170" s="94">
        <v>99</v>
      </c>
      <c r="D170" s="94">
        <v>99</v>
      </c>
      <c r="E170" s="94">
        <v>27</v>
      </c>
      <c r="F170" s="94">
        <v>0</v>
      </c>
      <c r="G170" s="93" t="s">
        <v>84</v>
      </c>
      <c r="H170" s="94" t="s">
        <v>185</v>
      </c>
      <c r="I170" s="97"/>
      <c r="J170" s="146">
        <f t="shared" ref="J170:L171" si="28">J171</f>
        <v>0</v>
      </c>
      <c r="K170" s="146">
        <f t="shared" si="28"/>
        <v>0</v>
      </c>
      <c r="L170" s="146">
        <f t="shared" si="28"/>
        <v>0</v>
      </c>
    </row>
    <row r="171" spans="1:12">
      <c r="A171" s="92" t="s">
        <v>98</v>
      </c>
      <c r="B171" s="90" t="s">
        <v>294</v>
      </c>
      <c r="C171" s="94">
        <v>99</v>
      </c>
      <c r="D171" s="94">
        <v>99</v>
      </c>
      <c r="E171" s="94">
        <v>27</v>
      </c>
      <c r="F171" s="94">
        <v>0</v>
      </c>
      <c r="G171" s="93" t="s">
        <v>84</v>
      </c>
      <c r="H171" s="94" t="s">
        <v>185</v>
      </c>
      <c r="I171" s="94">
        <v>800</v>
      </c>
      <c r="J171" s="146">
        <f>J172</f>
        <v>0</v>
      </c>
      <c r="K171" s="146">
        <f t="shared" si="28"/>
        <v>0</v>
      </c>
      <c r="L171" s="146">
        <f t="shared" si="28"/>
        <v>0</v>
      </c>
    </row>
    <row r="172" spans="1:12">
      <c r="A172" s="101" t="s">
        <v>126</v>
      </c>
      <c r="B172" s="90" t="s">
        <v>294</v>
      </c>
      <c r="C172" s="103">
        <v>99</v>
      </c>
      <c r="D172" s="103">
        <v>99</v>
      </c>
      <c r="E172" s="103">
        <v>27</v>
      </c>
      <c r="F172" s="103">
        <v>0</v>
      </c>
      <c r="G172" s="102" t="s">
        <v>84</v>
      </c>
      <c r="H172" s="103" t="s">
        <v>185</v>
      </c>
      <c r="I172" s="103">
        <v>870</v>
      </c>
      <c r="J172" s="148">
        <v>0</v>
      </c>
      <c r="K172" s="148"/>
      <c r="L172" s="148"/>
    </row>
  </sheetData>
  <mergeCells count="10">
    <mergeCell ref="I1:L1"/>
    <mergeCell ref="A2:L2"/>
    <mergeCell ref="I3:L3"/>
    <mergeCell ref="A4:A5"/>
    <mergeCell ref="B4:B5"/>
    <mergeCell ref="C4:C5"/>
    <mergeCell ref="D4:D5"/>
    <mergeCell ref="E4:H5"/>
    <mergeCell ref="I4:I5"/>
    <mergeCell ref="J4:L4"/>
  </mergeCells>
  <pageMargins left="0.43307086614173229" right="0.23622047244094491" top="0.70866141732283472" bottom="1.2204724409448819" header="0.31496062992125984" footer="0.31496062992125984"/>
  <pageSetup paperSize="9" scale="91" fitToWidth="6" fitToHeight="6" orientation="portrait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71"/>
  <sheetViews>
    <sheetView tabSelected="1" view="pageBreakPreview" zoomScaleNormal="110" zoomScaleSheetLayoutView="100" workbookViewId="0">
      <selection activeCell="A167" sqref="A167"/>
    </sheetView>
  </sheetViews>
  <sheetFormatPr defaultRowHeight="13.2"/>
  <cols>
    <col min="1" max="1" width="43" customWidth="1"/>
    <col min="2" max="2" width="4.109375" customWidth="1"/>
    <col min="3" max="3" width="5.44140625" customWidth="1"/>
    <col min="4" max="6" width="4.109375" customWidth="1"/>
    <col min="7" max="7" width="7.77734375" customWidth="1"/>
    <col min="8" max="8" width="4.109375" customWidth="1"/>
    <col min="9" max="11" width="14" customWidth="1"/>
  </cols>
  <sheetData>
    <row r="1" spans="1:11" ht="105" customHeight="1">
      <c r="A1" s="1" t="s">
        <v>0</v>
      </c>
      <c r="B1" s="1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170" t="s">
        <v>330</v>
      </c>
      <c r="I1" s="185"/>
      <c r="J1" s="185"/>
      <c r="K1" s="185"/>
    </row>
    <row r="2" spans="1:11" ht="121.5" customHeight="1">
      <c r="A2" s="172" t="s">
        <v>331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5" customHeight="1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186" t="s">
        <v>1</v>
      </c>
      <c r="I3" s="186"/>
      <c r="J3" s="186"/>
      <c r="K3" s="186"/>
    </row>
    <row r="4" spans="1:11" ht="20.399999999999999" customHeight="1">
      <c r="A4" s="171" t="s">
        <v>2</v>
      </c>
      <c r="B4" s="171" t="s">
        <v>3</v>
      </c>
      <c r="C4" s="171" t="s">
        <v>4</v>
      </c>
      <c r="D4" s="171" t="s">
        <v>5</v>
      </c>
      <c r="E4" s="171"/>
      <c r="F4" s="171"/>
      <c r="G4" s="171"/>
      <c r="H4" s="171" t="s">
        <v>6</v>
      </c>
      <c r="I4" s="171" t="s">
        <v>7</v>
      </c>
      <c r="J4" s="171"/>
      <c r="K4" s="171"/>
    </row>
    <row r="5" spans="1:11" ht="16.649999999999999" customHeight="1">
      <c r="A5" s="171" t="s">
        <v>0</v>
      </c>
      <c r="B5" s="171" t="s">
        <v>0</v>
      </c>
      <c r="C5" s="171" t="s">
        <v>0</v>
      </c>
      <c r="D5" s="171" t="s">
        <v>0</v>
      </c>
      <c r="E5" s="171"/>
      <c r="F5" s="171"/>
      <c r="G5" s="171"/>
      <c r="H5" s="171" t="s">
        <v>0</v>
      </c>
      <c r="I5" s="162" t="s">
        <v>300</v>
      </c>
      <c r="J5" s="162" t="s">
        <v>301</v>
      </c>
      <c r="K5" s="162" t="s">
        <v>324</v>
      </c>
    </row>
    <row r="6" spans="1:11" ht="13.65" customHeight="1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</row>
    <row r="7" spans="1:11" ht="14.4" customHeight="1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7">
        <f>I8+I83+I95+I104+I138+I148+I157+I165</f>
        <v>2181.5</v>
      </c>
      <c r="J7" s="7">
        <f t="shared" ref="J7:K7" si="0">J8+J83+J95+J104+J138+J148+J157+J165</f>
        <v>1528.3999999999999</v>
      </c>
      <c r="K7" s="7">
        <f t="shared" si="0"/>
        <v>1735.9999999999998</v>
      </c>
    </row>
    <row r="8" spans="1:11">
      <c r="A8" s="89" t="s">
        <v>81</v>
      </c>
      <c r="B8" s="91" t="s">
        <v>82</v>
      </c>
      <c r="C8" s="91"/>
      <c r="D8" s="91" t="s">
        <v>0</v>
      </c>
      <c r="E8" s="91" t="s">
        <v>0</v>
      </c>
      <c r="F8" s="91"/>
      <c r="G8" s="91" t="s">
        <v>0</v>
      </c>
      <c r="H8" s="91" t="s">
        <v>0</v>
      </c>
      <c r="I8" s="7">
        <f>'Приложение 3'!J9</f>
        <v>1472.3999999999999</v>
      </c>
      <c r="J8" s="7">
        <f>'Приложение 3'!K9</f>
        <v>777.7</v>
      </c>
      <c r="K8" s="7">
        <f>'Приложение 3'!L9</f>
        <v>851.59999999999991</v>
      </c>
    </row>
    <row r="9" spans="1:11" ht="30.6">
      <c r="A9" s="92" t="s">
        <v>83</v>
      </c>
      <c r="B9" s="94" t="s">
        <v>82</v>
      </c>
      <c r="C9" s="94" t="s">
        <v>84</v>
      </c>
      <c r="D9" s="94" t="s">
        <v>0</v>
      </c>
      <c r="E9" s="94" t="s">
        <v>0</v>
      </c>
      <c r="F9" s="94"/>
      <c r="G9" s="94" t="s">
        <v>0</v>
      </c>
      <c r="H9" s="94" t="s">
        <v>0</v>
      </c>
      <c r="I9" s="10">
        <f>'Приложение 3'!J10</f>
        <v>1471.3999999999999</v>
      </c>
      <c r="J9" s="10">
        <f>'Приложение 3'!K10</f>
        <v>776.7</v>
      </c>
      <c r="K9" s="10">
        <f>'Приложение 3'!L10</f>
        <v>850.59999999999991</v>
      </c>
    </row>
    <row r="10" spans="1:11">
      <c r="A10" s="92"/>
      <c r="B10" s="94" t="s">
        <v>82</v>
      </c>
      <c r="C10" s="94" t="s">
        <v>84</v>
      </c>
      <c r="D10" s="94" t="s">
        <v>82</v>
      </c>
      <c r="E10" s="94" t="s">
        <v>85</v>
      </c>
      <c r="F10" s="94"/>
      <c r="G10" s="94" t="s">
        <v>0</v>
      </c>
      <c r="H10" s="94" t="s">
        <v>0</v>
      </c>
      <c r="I10" s="10">
        <f>'Приложение 3'!J11</f>
        <v>1471.1</v>
      </c>
      <c r="J10" s="10">
        <f>'Приложение 3'!K11</f>
        <v>776.40000000000009</v>
      </c>
      <c r="K10" s="10">
        <f>'Приложение 3'!L11</f>
        <v>850.3</v>
      </c>
    </row>
    <row r="11" spans="1:11" ht="30.6">
      <c r="A11" s="92" t="s">
        <v>295</v>
      </c>
      <c r="B11" s="94" t="s">
        <v>82</v>
      </c>
      <c r="C11" s="94" t="s">
        <v>84</v>
      </c>
      <c r="D11" s="94" t="s">
        <v>82</v>
      </c>
      <c r="E11" s="94" t="s">
        <v>85</v>
      </c>
      <c r="F11" s="94" t="s">
        <v>82</v>
      </c>
      <c r="G11" s="94"/>
      <c r="H11" s="94"/>
      <c r="I11" s="10">
        <f>'Приложение 3'!J12</f>
        <v>1471.1</v>
      </c>
      <c r="J11" s="10">
        <f>'Приложение 3'!K12</f>
        <v>776.40000000000009</v>
      </c>
      <c r="K11" s="10">
        <f>'Приложение 3'!L12</f>
        <v>850.3</v>
      </c>
    </row>
    <row r="12" spans="1:11" ht="20.399999999999999">
      <c r="A12" s="92" t="s">
        <v>187</v>
      </c>
      <c r="B12" s="94" t="s">
        <v>82</v>
      </c>
      <c r="C12" s="94" t="s">
        <v>84</v>
      </c>
      <c r="D12" s="94" t="s">
        <v>82</v>
      </c>
      <c r="E12" s="94">
        <v>0</v>
      </c>
      <c r="F12" s="94" t="s">
        <v>82</v>
      </c>
      <c r="G12" s="94" t="s">
        <v>86</v>
      </c>
      <c r="H12" s="94" t="s">
        <v>0</v>
      </c>
      <c r="I12" s="10">
        <f>'Приложение 3'!J13</f>
        <v>168.6</v>
      </c>
      <c r="J12" s="10">
        <f>'Приложение 3'!K13</f>
        <v>197</v>
      </c>
      <c r="K12" s="10">
        <f>'Приложение 3'!L13</f>
        <v>217.89999999999998</v>
      </c>
    </row>
    <row r="13" spans="1:11" ht="40.799999999999997">
      <c r="A13" s="92" t="s">
        <v>87</v>
      </c>
      <c r="B13" s="94" t="s">
        <v>82</v>
      </c>
      <c r="C13" s="94" t="s">
        <v>84</v>
      </c>
      <c r="D13" s="94" t="s">
        <v>82</v>
      </c>
      <c r="E13" s="94">
        <v>0</v>
      </c>
      <c r="F13" s="94" t="s">
        <v>82</v>
      </c>
      <c r="G13" s="94" t="s">
        <v>86</v>
      </c>
      <c r="H13" s="94">
        <v>100</v>
      </c>
      <c r="I13" s="10">
        <f>'Приложение 3'!J14</f>
        <v>168.6</v>
      </c>
      <c r="J13" s="10">
        <f>'Приложение 3'!K14</f>
        <v>197</v>
      </c>
      <c r="K13" s="10">
        <f>'Приложение 3'!L14</f>
        <v>217.89999999999998</v>
      </c>
    </row>
    <row r="14" spans="1:11" ht="20.399999999999999">
      <c r="A14" s="92" t="s">
        <v>88</v>
      </c>
      <c r="B14" s="94" t="s">
        <v>82</v>
      </c>
      <c r="C14" s="94" t="s">
        <v>84</v>
      </c>
      <c r="D14" s="94" t="s">
        <v>82</v>
      </c>
      <c r="E14" s="94">
        <v>0</v>
      </c>
      <c r="F14" s="94" t="s">
        <v>82</v>
      </c>
      <c r="G14" s="94" t="s">
        <v>86</v>
      </c>
      <c r="H14" s="94">
        <v>120</v>
      </c>
      <c r="I14" s="10">
        <f>'Приложение 3'!J15</f>
        <v>168.6</v>
      </c>
      <c r="J14" s="10">
        <f>'Приложение 3'!K15</f>
        <v>197</v>
      </c>
      <c r="K14" s="10">
        <f>'Приложение 3'!L15</f>
        <v>217.89999999999998</v>
      </c>
    </row>
    <row r="15" spans="1:11">
      <c r="A15" s="104" t="s">
        <v>89</v>
      </c>
      <c r="B15" s="106" t="s">
        <v>82</v>
      </c>
      <c r="C15" s="106" t="s">
        <v>84</v>
      </c>
      <c r="D15" s="106" t="s">
        <v>82</v>
      </c>
      <c r="E15" s="106">
        <v>0</v>
      </c>
      <c r="F15" s="106" t="s">
        <v>82</v>
      </c>
      <c r="G15" s="106" t="s">
        <v>86</v>
      </c>
      <c r="H15" s="106" t="s">
        <v>90</v>
      </c>
      <c r="I15" s="10">
        <f>'Приложение 3'!J16</f>
        <v>129.5</v>
      </c>
      <c r="J15" s="10">
        <f>'Приложение 3'!K16</f>
        <v>115.2</v>
      </c>
      <c r="K15" s="10">
        <f>'Приложение 3'!L16</f>
        <v>136.1</v>
      </c>
    </row>
    <row r="16" spans="1:11" ht="30.6">
      <c r="A16" s="104" t="s">
        <v>91</v>
      </c>
      <c r="B16" s="106" t="s">
        <v>82</v>
      </c>
      <c r="C16" s="106" t="s">
        <v>84</v>
      </c>
      <c r="D16" s="106" t="s">
        <v>82</v>
      </c>
      <c r="E16" s="106">
        <v>0</v>
      </c>
      <c r="F16" s="106" t="s">
        <v>82</v>
      </c>
      <c r="G16" s="106" t="s">
        <v>86</v>
      </c>
      <c r="H16" s="106">
        <v>129</v>
      </c>
      <c r="I16" s="10">
        <f>'Приложение 3'!J17</f>
        <v>39.1</v>
      </c>
      <c r="J16" s="10">
        <f>'Приложение 3'!K17</f>
        <v>81.8</v>
      </c>
      <c r="K16" s="10">
        <f>'Приложение 3'!L17</f>
        <v>81.8</v>
      </c>
    </row>
    <row r="17" spans="1:11" ht="20.399999999999999">
      <c r="A17" s="92" t="s">
        <v>188</v>
      </c>
      <c r="B17" s="94" t="s">
        <v>82</v>
      </c>
      <c r="C17" s="94" t="s">
        <v>84</v>
      </c>
      <c r="D17" s="94" t="s">
        <v>82</v>
      </c>
      <c r="E17" s="94">
        <v>0</v>
      </c>
      <c r="F17" s="94" t="s">
        <v>82</v>
      </c>
      <c r="G17" s="94" t="s">
        <v>92</v>
      </c>
      <c r="H17" s="94" t="s">
        <v>0</v>
      </c>
      <c r="I17" s="10">
        <f>'Приложение 3'!J18</f>
        <v>849.5</v>
      </c>
      <c r="J17" s="10">
        <f>'Приложение 3'!K18</f>
        <v>246.1</v>
      </c>
      <c r="K17" s="10">
        <f>'Приложение 3'!L18</f>
        <v>299.10000000000002</v>
      </c>
    </row>
    <row r="18" spans="1:11" ht="20.399999999999999">
      <c r="A18" s="92" t="s">
        <v>93</v>
      </c>
      <c r="B18" s="94" t="s">
        <v>82</v>
      </c>
      <c r="C18" s="94" t="s">
        <v>84</v>
      </c>
      <c r="D18" s="94" t="s">
        <v>82</v>
      </c>
      <c r="E18" s="94">
        <v>0</v>
      </c>
      <c r="F18" s="94" t="s">
        <v>82</v>
      </c>
      <c r="G18" s="94" t="s">
        <v>92</v>
      </c>
      <c r="H18" s="94">
        <v>200</v>
      </c>
      <c r="I18" s="10">
        <f>'Приложение 3'!J19</f>
        <v>724.5</v>
      </c>
      <c r="J18" s="10">
        <f>'Приложение 3'!K19</f>
        <v>236.1</v>
      </c>
      <c r="K18" s="10">
        <f>'Приложение 3'!L19</f>
        <v>289.10000000000002</v>
      </c>
    </row>
    <row r="19" spans="1:11" ht="20.399999999999999">
      <c r="A19" s="92" t="s">
        <v>94</v>
      </c>
      <c r="B19" s="94" t="s">
        <v>82</v>
      </c>
      <c r="C19" s="94" t="s">
        <v>84</v>
      </c>
      <c r="D19" s="94" t="s">
        <v>82</v>
      </c>
      <c r="E19" s="94">
        <v>0</v>
      </c>
      <c r="F19" s="94" t="s">
        <v>82</v>
      </c>
      <c r="G19" s="94" t="s">
        <v>92</v>
      </c>
      <c r="H19" s="94">
        <v>240</v>
      </c>
      <c r="I19" s="10">
        <f>'Приложение 3'!J20</f>
        <v>724.5</v>
      </c>
      <c r="J19" s="10">
        <f>'Приложение 3'!K20</f>
        <v>236.1</v>
      </c>
      <c r="K19" s="10">
        <f>'Приложение 3'!L20</f>
        <v>289.10000000000002</v>
      </c>
    </row>
    <row r="20" spans="1:11">
      <c r="A20" s="104" t="s">
        <v>95</v>
      </c>
      <c r="B20" s="106" t="s">
        <v>82</v>
      </c>
      <c r="C20" s="106" t="s">
        <v>84</v>
      </c>
      <c r="D20" s="106" t="s">
        <v>82</v>
      </c>
      <c r="E20" s="106">
        <v>0</v>
      </c>
      <c r="F20" s="106" t="s">
        <v>82</v>
      </c>
      <c r="G20" s="106" t="s">
        <v>92</v>
      </c>
      <c r="H20" s="106" t="s">
        <v>96</v>
      </c>
      <c r="I20" s="10">
        <f>'Приложение 3'!J21</f>
        <v>490.5</v>
      </c>
      <c r="J20" s="10">
        <f>'Приложение 3'!K21</f>
        <v>236.1</v>
      </c>
      <c r="K20" s="10">
        <f>'Приложение 3'!L21</f>
        <v>289.10000000000002</v>
      </c>
    </row>
    <row r="21" spans="1:11">
      <c r="A21" s="107" t="s">
        <v>97</v>
      </c>
      <c r="B21" s="106" t="s">
        <v>82</v>
      </c>
      <c r="C21" s="106" t="s">
        <v>84</v>
      </c>
      <c r="D21" s="106" t="s">
        <v>82</v>
      </c>
      <c r="E21" s="106">
        <v>0</v>
      </c>
      <c r="F21" s="106" t="s">
        <v>82</v>
      </c>
      <c r="G21" s="106" t="s">
        <v>92</v>
      </c>
      <c r="H21" s="106">
        <v>247</v>
      </c>
      <c r="I21" s="10">
        <f>'Приложение 3'!J22</f>
        <v>234</v>
      </c>
      <c r="J21" s="10">
        <f>'Приложение 3'!K22</f>
        <v>0</v>
      </c>
      <c r="K21" s="10">
        <f>'Приложение 3'!L22</f>
        <v>0</v>
      </c>
    </row>
    <row r="22" spans="1:11">
      <c r="A22" s="92" t="s">
        <v>98</v>
      </c>
      <c r="B22" s="94" t="s">
        <v>82</v>
      </c>
      <c r="C22" s="94" t="s">
        <v>84</v>
      </c>
      <c r="D22" s="94" t="s">
        <v>82</v>
      </c>
      <c r="E22" s="94">
        <v>0</v>
      </c>
      <c r="F22" s="94" t="s">
        <v>82</v>
      </c>
      <c r="G22" s="94" t="s">
        <v>92</v>
      </c>
      <c r="H22" s="94">
        <v>800</v>
      </c>
      <c r="I22" s="10">
        <f>'Приложение 3'!J23</f>
        <v>125</v>
      </c>
      <c r="J22" s="10">
        <f>'Приложение 3'!K23</f>
        <v>10</v>
      </c>
      <c r="K22" s="10">
        <f>'Приложение 3'!L23</f>
        <v>10</v>
      </c>
    </row>
    <row r="23" spans="1:11">
      <c r="A23" s="92" t="s">
        <v>99</v>
      </c>
      <c r="B23" s="94" t="s">
        <v>82</v>
      </c>
      <c r="C23" s="94" t="s">
        <v>84</v>
      </c>
      <c r="D23" s="94" t="s">
        <v>82</v>
      </c>
      <c r="E23" s="94">
        <v>0</v>
      </c>
      <c r="F23" s="94" t="s">
        <v>82</v>
      </c>
      <c r="G23" s="94" t="s">
        <v>92</v>
      </c>
      <c r="H23" s="94">
        <v>850</v>
      </c>
      <c r="I23" s="10">
        <f>'Приложение 3'!J24</f>
        <v>125</v>
      </c>
      <c r="J23" s="10">
        <f>'Приложение 3'!K24</f>
        <v>10</v>
      </c>
      <c r="K23" s="10">
        <f>'Приложение 3'!L24</f>
        <v>10</v>
      </c>
    </row>
    <row r="24" spans="1:11">
      <c r="A24" s="104" t="s">
        <v>100</v>
      </c>
      <c r="B24" s="106" t="s">
        <v>82</v>
      </c>
      <c r="C24" s="106" t="s">
        <v>84</v>
      </c>
      <c r="D24" s="106" t="s">
        <v>82</v>
      </c>
      <c r="E24" s="106">
        <v>0</v>
      </c>
      <c r="F24" s="106" t="s">
        <v>82</v>
      </c>
      <c r="G24" s="106" t="s">
        <v>92</v>
      </c>
      <c r="H24" s="106">
        <v>851</v>
      </c>
      <c r="I24" s="10">
        <f>'Приложение 3'!J25</f>
        <v>123</v>
      </c>
      <c r="J24" s="10">
        <f>'Приложение 3'!K25</f>
        <v>10</v>
      </c>
      <c r="K24" s="10">
        <f>'Приложение 3'!L25</f>
        <v>10</v>
      </c>
    </row>
    <row r="25" spans="1:11">
      <c r="A25" s="104" t="s">
        <v>101</v>
      </c>
      <c r="B25" s="106" t="s">
        <v>82</v>
      </c>
      <c r="C25" s="106" t="s">
        <v>84</v>
      </c>
      <c r="D25" s="106" t="s">
        <v>82</v>
      </c>
      <c r="E25" s="106">
        <v>0</v>
      </c>
      <c r="F25" s="106" t="s">
        <v>82</v>
      </c>
      <c r="G25" s="106" t="s">
        <v>92</v>
      </c>
      <c r="H25" s="106">
        <v>852</v>
      </c>
      <c r="I25" s="10">
        <f>'Приложение 3'!J26</f>
        <v>0</v>
      </c>
      <c r="J25" s="10">
        <f>'Приложение 3'!K26</f>
        <v>0</v>
      </c>
      <c r="K25" s="10">
        <f>'Приложение 3'!L26</f>
        <v>0</v>
      </c>
    </row>
    <row r="26" spans="1:11">
      <c r="A26" s="104" t="s">
        <v>102</v>
      </c>
      <c r="B26" s="106" t="s">
        <v>82</v>
      </c>
      <c r="C26" s="106" t="s">
        <v>84</v>
      </c>
      <c r="D26" s="106" t="s">
        <v>82</v>
      </c>
      <c r="E26" s="106" t="s">
        <v>85</v>
      </c>
      <c r="F26" s="106" t="s">
        <v>82</v>
      </c>
      <c r="G26" s="106" t="s">
        <v>92</v>
      </c>
      <c r="H26" s="106">
        <v>853</v>
      </c>
      <c r="I26" s="10">
        <f>'Приложение 3'!J27</f>
        <v>2</v>
      </c>
      <c r="J26" s="10">
        <f>'Приложение 3'!K27</f>
        <v>0</v>
      </c>
      <c r="K26" s="10">
        <f>'Приложение 3'!L27</f>
        <v>0</v>
      </c>
    </row>
    <row r="27" spans="1:11" ht="30.6">
      <c r="A27" s="92" t="s">
        <v>296</v>
      </c>
      <c r="B27" s="94" t="s">
        <v>82</v>
      </c>
      <c r="C27" s="94" t="s">
        <v>84</v>
      </c>
      <c r="D27" s="94" t="s">
        <v>82</v>
      </c>
      <c r="E27" s="94">
        <v>0</v>
      </c>
      <c r="F27" s="94" t="s">
        <v>82</v>
      </c>
      <c r="G27" s="94" t="s">
        <v>103</v>
      </c>
      <c r="H27" s="94"/>
      <c r="I27" s="10">
        <f>'Приложение 3'!J28</f>
        <v>91.8</v>
      </c>
      <c r="J27" s="10">
        <f>'Приложение 3'!K28</f>
        <v>333.3</v>
      </c>
      <c r="K27" s="10">
        <f>'Приложение 3'!L28</f>
        <v>333.3</v>
      </c>
    </row>
    <row r="28" spans="1:11" ht="40.799999999999997">
      <c r="A28" s="92" t="s">
        <v>87</v>
      </c>
      <c r="B28" s="94" t="s">
        <v>82</v>
      </c>
      <c r="C28" s="94" t="s">
        <v>84</v>
      </c>
      <c r="D28" s="94" t="s">
        <v>82</v>
      </c>
      <c r="E28" s="94">
        <v>0</v>
      </c>
      <c r="F28" s="94" t="s">
        <v>82</v>
      </c>
      <c r="G28" s="94" t="s">
        <v>103</v>
      </c>
      <c r="H28" s="94">
        <v>100</v>
      </c>
      <c r="I28" s="10">
        <f>'Приложение 3'!J29</f>
        <v>91.8</v>
      </c>
      <c r="J28" s="10">
        <f>'Приложение 3'!K29</f>
        <v>333.3</v>
      </c>
      <c r="K28" s="10">
        <f>'Приложение 3'!L29</f>
        <v>333.3</v>
      </c>
    </row>
    <row r="29" spans="1:11" ht="20.399999999999999">
      <c r="A29" s="92" t="s">
        <v>88</v>
      </c>
      <c r="B29" s="94" t="s">
        <v>82</v>
      </c>
      <c r="C29" s="94" t="s">
        <v>84</v>
      </c>
      <c r="D29" s="94" t="s">
        <v>82</v>
      </c>
      <c r="E29" s="94">
        <v>0</v>
      </c>
      <c r="F29" s="94" t="s">
        <v>82</v>
      </c>
      <c r="G29" s="94" t="s">
        <v>103</v>
      </c>
      <c r="H29" s="94">
        <v>120</v>
      </c>
      <c r="I29" s="10">
        <f>'Приложение 3'!J30</f>
        <v>91.8</v>
      </c>
      <c r="J29" s="10">
        <f>'Приложение 3'!K30</f>
        <v>333.3</v>
      </c>
      <c r="K29" s="10">
        <f>'Приложение 3'!L30</f>
        <v>333.3</v>
      </c>
    </row>
    <row r="30" spans="1:11">
      <c r="A30" s="104" t="s">
        <v>89</v>
      </c>
      <c r="B30" s="106" t="s">
        <v>82</v>
      </c>
      <c r="C30" s="106" t="s">
        <v>84</v>
      </c>
      <c r="D30" s="106" t="s">
        <v>82</v>
      </c>
      <c r="E30" s="106">
        <v>0</v>
      </c>
      <c r="F30" s="106" t="s">
        <v>82</v>
      </c>
      <c r="G30" s="106" t="s">
        <v>103</v>
      </c>
      <c r="H30" s="106" t="s">
        <v>90</v>
      </c>
      <c r="I30" s="10">
        <f>'Приложение 3'!J31</f>
        <v>91.8</v>
      </c>
      <c r="J30" s="10">
        <f>'Приложение 3'!K31</f>
        <v>256</v>
      </c>
      <c r="K30" s="10">
        <f>'Приложение 3'!L31</f>
        <v>256</v>
      </c>
    </row>
    <row r="31" spans="1:11" ht="30.6">
      <c r="A31" s="104" t="s">
        <v>91</v>
      </c>
      <c r="B31" s="106" t="s">
        <v>82</v>
      </c>
      <c r="C31" s="106" t="s">
        <v>84</v>
      </c>
      <c r="D31" s="106" t="s">
        <v>82</v>
      </c>
      <c r="E31" s="106">
        <v>0</v>
      </c>
      <c r="F31" s="106" t="s">
        <v>82</v>
      </c>
      <c r="G31" s="106" t="s">
        <v>103</v>
      </c>
      <c r="H31" s="106">
        <v>129</v>
      </c>
      <c r="I31" s="10">
        <f>'Приложение 3'!J32</f>
        <v>0</v>
      </c>
      <c r="J31" s="10">
        <f>'Приложение 3'!K32</f>
        <v>77.3</v>
      </c>
      <c r="K31" s="10">
        <f>'Приложение 3'!L32</f>
        <v>77.3</v>
      </c>
    </row>
    <row r="32" spans="1:11" ht="20.399999999999999">
      <c r="A32" s="92" t="s">
        <v>104</v>
      </c>
      <c r="B32" s="94" t="s">
        <v>82</v>
      </c>
      <c r="C32" s="94" t="s">
        <v>84</v>
      </c>
      <c r="D32" s="94" t="s">
        <v>82</v>
      </c>
      <c r="E32" s="94">
        <v>0</v>
      </c>
      <c r="F32" s="94" t="s">
        <v>82</v>
      </c>
      <c r="G32" s="94">
        <v>44200</v>
      </c>
      <c r="H32" s="94" t="s">
        <v>0</v>
      </c>
      <c r="I32" s="10">
        <f>'Приложение 3'!J33</f>
        <v>361.2</v>
      </c>
      <c r="J32" s="10">
        <f>'Приложение 3'!K33</f>
        <v>0</v>
      </c>
      <c r="K32" s="10">
        <f>'Приложение 3'!L33</f>
        <v>0</v>
      </c>
    </row>
    <row r="33" spans="1:11" ht="30.6">
      <c r="A33" s="92" t="s">
        <v>189</v>
      </c>
      <c r="B33" s="94" t="s">
        <v>82</v>
      </c>
      <c r="C33" s="94" t="s">
        <v>84</v>
      </c>
      <c r="D33" s="94" t="s">
        <v>82</v>
      </c>
      <c r="E33" s="94">
        <v>0</v>
      </c>
      <c r="F33" s="94" t="s">
        <v>82</v>
      </c>
      <c r="G33" s="94">
        <v>44205</v>
      </c>
      <c r="H33" s="94"/>
      <c r="I33" s="10">
        <f>'Приложение 3'!J34</f>
        <v>361.2</v>
      </c>
      <c r="J33" s="10">
        <f>'Приложение 3'!K34</f>
        <v>0</v>
      </c>
      <c r="K33" s="10">
        <f>'Приложение 3'!L34</f>
        <v>0</v>
      </c>
    </row>
    <row r="34" spans="1:11" ht="40.799999999999997">
      <c r="A34" s="92" t="s">
        <v>87</v>
      </c>
      <c r="B34" s="94" t="s">
        <v>82</v>
      </c>
      <c r="C34" s="94" t="s">
        <v>84</v>
      </c>
      <c r="D34" s="94" t="s">
        <v>82</v>
      </c>
      <c r="E34" s="94">
        <v>0</v>
      </c>
      <c r="F34" s="94" t="s">
        <v>82</v>
      </c>
      <c r="G34" s="94">
        <v>44205</v>
      </c>
      <c r="H34" s="94">
        <v>100</v>
      </c>
      <c r="I34" s="10">
        <f>'Приложение 3'!J35</f>
        <v>361.2</v>
      </c>
      <c r="J34" s="10">
        <f>'Приложение 3'!K35</f>
        <v>0</v>
      </c>
      <c r="K34" s="10">
        <f>'Приложение 3'!L35</f>
        <v>0</v>
      </c>
    </row>
    <row r="35" spans="1:11" ht="20.399999999999999">
      <c r="A35" s="92" t="s">
        <v>88</v>
      </c>
      <c r="B35" s="94" t="s">
        <v>82</v>
      </c>
      <c r="C35" s="94" t="s">
        <v>84</v>
      </c>
      <c r="D35" s="94" t="s">
        <v>82</v>
      </c>
      <c r="E35" s="94">
        <v>0</v>
      </c>
      <c r="F35" s="94" t="s">
        <v>82</v>
      </c>
      <c r="G35" s="94">
        <v>44205</v>
      </c>
      <c r="H35" s="94">
        <v>120</v>
      </c>
      <c r="I35" s="10">
        <f>'Приложение 3'!J36</f>
        <v>361.2</v>
      </c>
      <c r="J35" s="10">
        <f>'Приложение 3'!K36</f>
        <v>0</v>
      </c>
      <c r="K35" s="10">
        <f>'Приложение 3'!L36</f>
        <v>0</v>
      </c>
    </row>
    <row r="36" spans="1:11">
      <c r="A36" s="104" t="s">
        <v>89</v>
      </c>
      <c r="B36" s="106" t="s">
        <v>82</v>
      </c>
      <c r="C36" s="106" t="s">
        <v>84</v>
      </c>
      <c r="D36" s="106" t="s">
        <v>82</v>
      </c>
      <c r="E36" s="106">
        <v>0</v>
      </c>
      <c r="F36" s="106" t="s">
        <v>82</v>
      </c>
      <c r="G36" s="106">
        <v>44205</v>
      </c>
      <c r="H36" s="106">
        <v>121</v>
      </c>
      <c r="I36" s="10">
        <f>'Приложение 3'!J37</f>
        <v>281.2</v>
      </c>
      <c r="J36" s="10">
        <f>'Приложение 3'!K37</f>
        <v>0</v>
      </c>
      <c r="K36" s="10">
        <f>'Приложение 3'!L37</f>
        <v>0</v>
      </c>
    </row>
    <row r="37" spans="1:11" ht="30.6">
      <c r="A37" s="104" t="s">
        <v>91</v>
      </c>
      <c r="B37" s="106" t="s">
        <v>82</v>
      </c>
      <c r="C37" s="106" t="s">
        <v>84</v>
      </c>
      <c r="D37" s="106" t="s">
        <v>82</v>
      </c>
      <c r="E37" s="106">
        <v>0</v>
      </c>
      <c r="F37" s="106" t="s">
        <v>82</v>
      </c>
      <c r="G37" s="106">
        <v>44205</v>
      </c>
      <c r="H37" s="106">
        <v>129</v>
      </c>
      <c r="I37" s="10">
        <f>'Приложение 3'!J38</f>
        <v>80</v>
      </c>
      <c r="J37" s="10">
        <f>'Приложение 3'!K38</f>
        <v>0</v>
      </c>
      <c r="K37" s="10">
        <f>'Приложение 3'!L38</f>
        <v>0</v>
      </c>
    </row>
    <row r="38" spans="1:11" ht="20.399999999999999">
      <c r="A38" s="92" t="s">
        <v>93</v>
      </c>
      <c r="B38" s="94" t="s">
        <v>82</v>
      </c>
      <c r="C38" s="94" t="s">
        <v>84</v>
      </c>
      <c r="D38" s="94" t="s">
        <v>82</v>
      </c>
      <c r="E38" s="94">
        <v>0</v>
      </c>
      <c r="F38" s="94" t="s">
        <v>82</v>
      </c>
      <c r="G38" s="94">
        <v>44205</v>
      </c>
      <c r="H38" s="94">
        <v>200</v>
      </c>
      <c r="I38" s="10">
        <f>'Приложение 3'!J39</f>
        <v>0</v>
      </c>
      <c r="J38" s="10">
        <f>'Приложение 3'!K39</f>
        <v>0</v>
      </c>
      <c r="K38" s="10">
        <f>'Приложение 3'!L39</f>
        <v>0</v>
      </c>
    </row>
    <row r="39" spans="1:11" ht="20.399999999999999">
      <c r="A39" s="92" t="s">
        <v>94</v>
      </c>
      <c r="B39" s="94" t="s">
        <v>82</v>
      </c>
      <c r="C39" s="94" t="s">
        <v>84</v>
      </c>
      <c r="D39" s="94" t="s">
        <v>82</v>
      </c>
      <c r="E39" s="94">
        <v>0</v>
      </c>
      <c r="F39" s="94" t="s">
        <v>82</v>
      </c>
      <c r="G39" s="94">
        <v>44205</v>
      </c>
      <c r="H39" s="94">
        <v>240</v>
      </c>
      <c r="I39" s="10">
        <f>'Приложение 3'!J40</f>
        <v>0</v>
      </c>
      <c r="J39" s="10">
        <f>'Приложение 3'!K40</f>
        <v>0</v>
      </c>
      <c r="K39" s="10">
        <f>'Приложение 3'!L40</f>
        <v>0</v>
      </c>
    </row>
    <row r="40" spans="1:11">
      <c r="A40" s="104" t="s">
        <v>95</v>
      </c>
      <c r="B40" s="106" t="s">
        <v>82</v>
      </c>
      <c r="C40" s="106" t="s">
        <v>84</v>
      </c>
      <c r="D40" s="106" t="s">
        <v>82</v>
      </c>
      <c r="E40" s="106">
        <v>0</v>
      </c>
      <c r="F40" s="106" t="s">
        <v>82</v>
      </c>
      <c r="G40" s="106">
        <v>44205</v>
      </c>
      <c r="H40" s="106">
        <v>244</v>
      </c>
      <c r="I40" s="10">
        <f>'Приложение 3'!J41</f>
        <v>0</v>
      </c>
      <c r="J40" s="10">
        <f>'Приложение 3'!K41</f>
        <v>0</v>
      </c>
      <c r="K40" s="10">
        <f>'Приложение 3'!L41</f>
        <v>0</v>
      </c>
    </row>
    <row r="41" spans="1:11" ht="40.799999999999997">
      <c r="A41" s="92" t="s">
        <v>293</v>
      </c>
      <c r="B41" s="94" t="s">
        <v>82</v>
      </c>
      <c r="C41" s="94" t="s">
        <v>84</v>
      </c>
      <c r="D41" s="94">
        <v>17</v>
      </c>
      <c r="E41" s="94">
        <v>0</v>
      </c>
      <c r="F41" s="94"/>
      <c r="G41" s="94"/>
      <c r="H41" s="94"/>
      <c r="I41" s="10">
        <f>'Приложение 3'!J42</f>
        <v>0</v>
      </c>
      <c r="J41" s="10">
        <f>'Приложение 3'!K42</f>
        <v>0</v>
      </c>
      <c r="K41" s="10">
        <f>'Приложение 3'!L42</f>
        <v>0</v>
      </c>
    </row>
    <row r="42" spans="1:11" ht="20.399999999999999">
      <c r="A42" s="92" t="s">
        <v>105</v>
      </c>
      <c r="B42" s="94" t="s">
        <v>82</v>
      </c>
      <c r="C42" s="94" t="s">
        <v>84</v>
      </c>
      <c r="D42" s="94">
        <v>17</v>
      </c>
      <c r="E42" s="94">
        <v>1</v>
      </c>
      <c r="F42" s="94"/>
      <c r="G42" s="94"/>
      <c r="H42" s="94"/>
      <c r="I42" s="10">
        <f>'Приложение 3'!J43</f>
        <v>0</v>
      </c>
      <c r="J42" s="10">
        <f>'Приложение 3'!K43</f>
        <v>0</v>
      </c>
      <c r="K42" s="10">
        <f>'Приложение 3'!L43</f>
        <v>0</v>
      </c>
    </row>
    <row r="43" spans="1:11" ht="30.6">
      <c r="A43" s="92" t="s">
        <v>315</v>
      </c>
      <c r="B43" s="94" t="s">
        <v>82</v>
      </c>
      <c r="C43" s="94" t="s">
        <v>84</v>
      </c>
      <c r="D43" s="94">
        <v>17</v>
      </c>
      <c r="E43" s="94">
        <v>1</v>
      </c>
      <c r="F43" s="94" t="s">
        <v>82</v>
      </c>
      <c r="G43" s="94"/>
      <c r="H43" s="94"/>
      <c r="I43" s="10">
        <f>'Приложение 3'!J44</f>
        <v>0</v>
      </c>
      <c r="J43" s="10">
        <f>'Приложение 3'!K44</f>
        <v>0</v>
      </c>
      <c r="K43" s="10">
        <f>'Приложение 3'!L44</f>
        <v>0</v>
      </c>
    </row>
    <row r="44" spans="1:11" ht="30.6">
      <c r="A44" s="92" t="s">
        <v>106</v>
      </c>
      <c r="B44" s="94" t="s">
        <v>82</v>
      </c>
      <c r="C44" s="94" t="s">
        <v>84</v>
      </c>
      <c r="D44" s="94">
        <v>17</v>
      </c>
      <c r="E44" s="94">
        <v>1</v>
      </c>
      <c r="F44" s="94" t="s">
        <v>82</v>
      </c>
      <c r="G44" s="94">
        <v>44500</v>
      </c>
      <c r="H44" s="94"/>
      <c r="I44" s="10">
        <f>'Приложение 3'!J45</f>
        <v>0</v>
      </c>
      <c r="J44" s="10">
        <f>'Приложение 3'!K45</f>
        <v>0</v>
      </c>
      <c r="K44" s="10">
        <f>'Приложение 3'!L45</f>
        <v>0</v>
      </c>
    </row>
    <row r="45" spans="1:11">
      <c r="A45" s="92" t="s">
        <v>190</v>
      </c>
      <c r="B45" s="94" t="s">
        <v>82</v>
      </c>
      <c r="C45" s="94" t="s">
        <v>84</v>
      </c>
      <c r="D45" s="94">
        <v>17</v>
      </c>
      <c r="E45" s="94">
        <v>1</v>
      </c>
      <c r="F45" s="94" t="s">
        <v>82</v>
      </c>
      <c r="G45" s="94">
        <v>44501</v>
      </c>
      <c r="H45" s="94"/>
      <c r="I45" s="10">
        <f>'Приложение 3'!J46</f>
        <v>0</v>
      </c>
      <c r="J45" s="10">
        <f>'Приложение 3'!K46</f>
        <v>0</v>
      </c>
      <c r="K45" s="10">
        <f>'Приложение 3'!L46</f>
        <v>0</v>
      </c>
    </row>
    <row r="46" spans="1:11">
      <c r="A46" s="92" t="s">
        <v>107</v>
      </c>
      <c r="B46" s="94" t="s">
        <v>82</v>
      </c>
      <c r="C46" s="94" t="s">
        <v>84</v>
      </c>
      <c r="D46" s="94">
        <v>17</v>
      </c>
      <c r="E46" s="94">
        <v>1</v>
      </c>
      <c r="F46" s="94" t="s">
        <v>82</v>
      </c>
      <c r="G46" s="94">
        <v>44501</v>
      </c>
      <c r="H46" s="94">
        <v>500</v>
      </c>
      <c r="I46" s="10">
        <f>'Приложение 3'!J47</f>
        <v>0</v>
      </c>
      <c r="J46" s="10">
        <f>'Приложение 3'!K47</f>
        <v>0</v>
      </c>
      <c r="K46" s="10">
        <f>'Приложение 3'!L47</f>
        <v>0</v>
      </c>
    </row>
    <row r="47" spans="1:11">
      <c r="A47" s="104" t="s">
        <v>58</v>
      </c>
      <c r="B47" s="106" t="s">
        <v>82</v>
      </c>
      <c r="C47" s="106" t="s">
        <v>84</v>
      </c>
      <c r="D47" s="106">
        <v>17</v>
      </c>
      <c r="E47" s="106">
        <v>1</v>
      </c>
      <c r="F47" s="106" t="s">
        <v>82</v>
      </c>
      <c r="G47" s="106">
        <v>44501</v>
      </c>
      <c r="H47" s="106">
        <v>540</v>
      </c>
      <c r="I47" s="10">
        <f>'Приложение 3'!J48</f>
        <v>0</v>
      </c>
      <c r="J47" s="10">
        <f>'Приложение 3'!K48</f>
        <v>0</v>
      </c>
      <c r="K47" s="10">
        <f>'Приложение 3'!L48</f>
        <v>0</v>
      </c>
    </row>
    <row r="48" spans="1:11" ht="20.399999999999999">
      <c r="A48" s="92" t="s">
        <v>297</v>
      </c>
      <c r="B48" s="94" t="s">
        <v>82</v>
      </c>
      <c r="C48" s="94" t="s">
        <v>84</v>
      </c>
      <c r="D48" s="93" t="s">
        <v>108</v>
      </c>
      <c r="E48" s="94">
        <v>0</v>
      </c>
      <c r="F48" s="94"/>
      <c r="G48" s="94"/>
      <c r="H48" s="94"/>
      <c r="I48" s="10">
        <f>'Приложение 3'!J49</f>
        <v>0.3</v>
      </c>
      <c r="J48" s="10">
        <f>'Приложение 3'!K49</f>
        <v>0.3</v>
      </c>
      <c r="K48" s="10">
        <f>'Приложение 3'!L49</f>
        <v>0.3</v>
      </c>
    </row>
    <row r="49" spans="1:11" ht="30.6">
      <c r="A49" s="92" t="s">
        <v>109</v>
      </c>
      <c r="B49" s="94" t="s">
        <v>82</v>
      </c>
      <c r="C49" s="94" t="s">
        <v>84</v>
      </c>
      <c r="D49" s="93" t="s">
        <v>108</v>
      </c>
      <c r="E49" s="94">
        <v>0</v>
      </c>
      <c r="F49" s="93" t="s">
        <v>110</v>
      </c>
      <c r="G49" s="94"/>
      <c r="H49" s="94"/>
      <c r="I49" s="10">
        <f>'Приложение 3'!J50</f>
        <v>0.3</v>
      </c>
      <c r="J49" s="10">
        <f>'Приложение 3'!K50</f>
        <v>0.3</v>
      </c>
      <c r="K49" s="10">
        <f>'Приложение 3'!L50</f>
        <v>0.3</v>
      </c>
    </row>
    <row r="50" spans="1:11">
      <c r="A50" s="92" t="s">
        <v>111</v>
      </c>
      <c r="B50" s="94" t="s">
        <v>82</v>
      </c>
      <c r="C50" s="94" t="s">
        <v>84</v>
      </c>
      <c r="D50" s="93" t="s">
        <v>108</v>
      </c>
      <c r="E50" s="94">
        <v>0</v>
      </c>
      <c r="F50" s="93" t="s">
        <v>110</v>
      </c>
      <c r="G50" s="94" t="s">
        <v>112</v>
      </c>
      <c r="H50" s="94" t="s">
        <v>0</v>
      </c>
      <c r="I50" s="10">
        <f>'Приложение 3'!J51</f>
        <v>0.3</v>
      </c>
      <c r="J50" s="10">
        <f>'Приложение 3'!K51</f>
        <v>0.3</v>
      </c>
      <c r="K50" s="10">
        <f>'Приложение 3'!L51</f>
        <v>0.3</v>
      </c>
    </row>
    <row r="51" spans="1:11" ht="20.399999999999999">
      <c r="A51" s="92" t="s">
        <v>93</v>
      </c>
      <c r="B51" s="94" t="s">
        <v>82</v>
      </c>
      <c r="C51" s="94" t="s">
        <v>84</v>
      </c>
      <c r="D51" s="93" t="s">
        <v>108</v>
      </c>
      <c r="E51" s="94">
        <v>0</v>
      </c>
      <c r="F51" s="93" t="s">
        <v>110</v>
      </c>
      <c r="G51" s="94" t="s">
        <v>112</v>
      </c>
      <c r="H51" s="94">
        <v>200</v>
      </c>
      <c r="I51" s="10">
        <f>'Приложение 3'!J52</f>
        <v>0.3</v>
      </c>
      <c r="J51" s="10">
        <f>'Приложение 3'!K52</f>
        <v>0.3</v>
      </c>
      <c r="K51" s="10">
        <f>'Приложение 3'!L52</f>
        <v>0.3</v>
      </c>
    </row>
    <row r="52" spans="1:11" ht="20.399999999999999">
      <c r="A52" s="92" t="s">
        <v>94</v>
      </c>
      <c r="B52" s="94" t="s">
        <v>82</v>
      </c>
      <c r="C52" s="94" t="s">
        <v>84</v>
      </c>
      <c r="D52" s="93" t="s">
        <v>108</v>
      </c>
      <c r="E52" s="94">
        <v>0</v>
      </c>
      <c r="F52" s="93" t="s">
        <v>110</v>
      </c>
      <c r="G52" s="94" t="s">
        <v>112</v>
      </c>
      <c r="H52" s="94">
        <v>240</v>
      </c>
      <c r="I52" s="10">
        <f>'Приложение 3'!J53</f>
        <v>0.3</v>
      </c>
      <c r="J52" s="10">
        <f>'Приложение 3'!K53</f>
        <v>0.3</v>
      </c>
      <c r="K52" s="10">
        <f>'Приложение 3'!L53</f>
        <v>0.3</v>
      </c>
    </row>
    <row r="53" spans="1:11">
      <c r="A53" s="104" t="s">
        <v>95</v>
      </c>
      <c r="B53" s="106" t="s">
        <v>82</v>
      </c>
      <c r="C53" s="106" t="s">
        <v>84</v>
      </c>
      <c r="D53" s="105" t="s">
        <v>108</v>
      </c>
      <c r="E53" s="106">
        <v>0</v>
      </c>
      <c r="F53" s="105" t="s">
        <v>110</v>
      </c>
      <c r="G53" s="106" t="s">
        <v>112</v>
      </c>
      <c r="H53" s="106">
        <v>244</v>
      </c>
      <c r="I53" s="10">
        <f>'Приложение 3'!J54</f>
        <v>0.3</v>
      </c>
      <c r="J53" s="10">
        <f>'Приложение 3'!K54</f>
        <v>0.3</v>
      </c>
      <c r="K53" s="10">
        <f>'Приложение 3'!L54</f>
        <v>0.3</v>
      </c>
    </row>
    <row r="54" spans="1:11" ht="20.399999999999999">
      <c r="A54" s="92" t="s">
        <v>113</v>
      </c>
      <c r="B54" s="94" t="s">
        <v>82</v>
      </c>
      <c r="C54" s="94" t="s">
        <v>84</v>
      </c>
      <c r="D54" s="94" t="s">
        <v>114</v>
      </c>
      <c r="E54" s="94" t="s">
        <v>85</v>
      </c>
      <c r="F54" s="94"/>
      <c r="G54" s="94"/>
      <c r="H54" s="94"/>
      <c r="I54" s="10">
        <f>'Приложение 3'!J55</f>
        <v>0</v>
      </c>
      <c r="J54" s="10">
        <f>'Приложение 3'!K55</f>
        <v>0</v>
      </c>
      <c r="K54" s="10">
        <f>'Приложение 3'!L55</f>
        <v>0</v>
      </c>
    </row>
    <row r="55" spans="1:11" ht="30.6">
      <c r="A55" s="92" t="s">
        <v>115</v>
      </c>
      <c r="B55" s="94" t="s">
        <v>82</v>
      </c>
      <c r="C55" s="94" t="s">
        <v>84</v>
      </c>
      <c r="D55" s="94" t="s">
        <v>114</v>
      </c>
      <c r="E55" s="94" t="s">
        <v>8</v>
      </c>
      <c r="F55" s="94"/>
      <c r="G55" s="94"/>
      <c r="H55" s="94"/>
      <c r="I55" s="10">
        <f>'Приложение 3'!J56</f>
        <v>0</v>
      </c>
      <c r="J55" s="10">
        <f>'Приложение 3'!K56</f>
        <v>0</v>
      </c>
      <c r="K55" s="10">
        <f>'Приложение 3'!L56</f>
        <v>0</v>
      </c>
    </row>
    <row r="56" spans="1:11" ht="30.6">
      <c r="A56" s="92" t="s">
        <v>116</v>
      </c>
      <c r="B56" s="94" t="s">
        <v>82</v>
      </c>
      <c r="C56" s="94" t="s">
        <v>84</v>
      </c>
      <c r="D56" s="94" t="s">
        <v>114</v>
      </c>
      <c r="E56" s="94" t="s">
        <v>8</v>
      </c>
      <c r="F56" s="94" t="s">
        <v>117</v>
      </c>
      <c r="G56" s="94">
        <v>44100</v>
      </c>
      <c r="H56" s="94"/>
      <c r="I56" s="10">
        <f>'Приложение 3'!J57</f>
        <v>0</v>
      </c>
      <c r="J56" s="10">
        <f>'Приложение 3'!K57</f>
        <v>0</v>
      </c>
      <c r="K56" s="10">
        <f>'Приложение 3'!L57</f>
        <v>0</v>
      </c>
    </row>
    <row r="57" spans="1:11" ht="51">
      <c r="A57" s="92" t="s">
        <v>118</v>
      </c>
      <c r="B57" s="94" t="s">
        <v>82</v>
      </c>
      <c r="C57" s="94" t="s">
        <v>84</v>
      </c>
      <c r="D57" s="94" t="s">
        <v>114</v>
      </c>
      <c r="E57" s="94" t="s">
        <v>8</v>
      </c>
      <c r="F57" s="94" t="s">
        <v>117</v>
      </c>
      <c r="G57" s="94" t="s">
        <v>119</v>
      </c>
      <c r="H57" s="94"/>
      <c r="I57" s="10">
        <f>'Приложение 3'!J58</f>
        <v>0</v>
      </c>
      <c r="J57" s="10">
        <f>'Приложение 3'!K58</f>
        <v>0</v>
      </c>
      <c r="K57" s="10">
        <f>'Приложение 3'!L58</f>
        <v>0</v>
      </c>
    </row>
    <row r="58" spans="1:11" ht="20.399999999999999">
      <c r="A58" s="92" t="s">
        <v>93</v>
      </c>
      <c r="B58" s="94" t="s">
        <v>82</v>
      </c>
      <c r="C58" s="94" t="s">
        <v>84</v>
      </c>
      <c r="D58" s="94" t="s">
        <v>114</v>
      </c>
      <c r="E58" s="94" t="s">
        <v>8</v>
      </c>
      <c r="F58" s="94" t="s">
        <v>117</v>
      </c>
      <c r="G58" s="94" t="s">
        <v>119</v>
      </c>
      <c r="H58" s="94">
        <v>200</v>
      </c>
      <c r="I58" s="10">
        <f>'Приложение 3'!J59</f>
        <v>0</v>
      </c>
      <c r="J58" s="10">
        <f>'Приложение 3'!K59</f>
        <v>0</v>
      </c>
      <c r="K58" s="10">
        <f>'Приложение 3'!L59</f>
        <v>0</v>
      </c>
    </row>
    <row r="59" spans="1:11" ht="20.399999999999999">
      <c r="A59" s="92" t="s">
        <v>94</v>
      </c>
      <c r="B59" s="94" t="s">
        <v>82</v>
      </c>
      <c r="C59" s="94" t="s">
        <v>84</v>
      </c>
      <c r="D59" s="94" t="s">
        <v>114</v>
      </c>
      <c r="E59" s="94" t="s">
        <v>8</v>
      </c>
      <c r="F59" s="94" t="s">
        <v>117</v>
      </c>
      <c r="G59" s="94" t="s">
        <v>119</v>
      </c>
      <c r="H59" s="94">
        <v>240</v>
      </c>
      <c r="I59" s="10">
        <f>'Приложение 3'!J60</f>
        <v>0</v>
      </c>
      <c r="J59" s="10">
        <f>'Приложение 3'!K60</f>
        <v>0</v>
      </c>
      <c r="K59" s="10">
        <f>'Приложение 3'!L60</f>
        <v>0</v>
      </c>
    </row>
    <row r="60" spans="1:11">
      <c r="A60" s="104" t="s">
        <v>95</v>
      </c>
      <c r="B60" s="106" t="s">
        <v>82</v>
      </c>
      <c r="C60" s="106" t="s">
        <v>84</v>
      </c>
      <c r="D60" s="106" t="s">
        <v>114</v>
      </c>
      <c r="E60" s="106" t="s">
        <v>8</v>
      </c>
      <c r="F60" s="106" t="s">
        <v>117</v>
      </c>
      <c r="G60" s="106" t="s">
        <v>119</v>
      </c>
      <c r="H60" s="106">
        <v>244</v>
      </c>
      <c r="I60" s="10">
        <f>'Приложение 3'!J61</f>
        <v>0</v>
      </c>
      <c r="J60" s="10">
        <f>'Приложение 3'!K61</f>
        <v>0</v>
      </c>
      <c r="K60" s="10">
        <f>'Приложение 3'!L61</f>
        <v>0</v>
      </c>
    </row>
    <row r="61" spans="1:11" ht="30.6">
      <c r="A61" s="92" t="s">
        <v>120</v>
      </c>
      <c r="B61" s="94" t="s">
        <v>82</v>
      </c>
      <c r="C61" s="94" t="s">
        <v>84</v>
      </c>
      <c r="D61" s="94" t="s">
        <v>114</v>
      </c>
      <c r="E61" s="94" t="s">
        <v>8</v>
      </c>
      <c r="F61" s="94" t="s">
        <v>117</v>
      </c>
      <c r="G61" s="94" t="s">
        <v>121</v>
      </c>
      <c r="H61" s="94" t="s">
        <v>0</v>
      </c>
      <c r="I61" s="10">
        <f>'Приложение 3'!J62</f>
        <v>0</v>
      </c>
      <c r="J61" s="10">
        <f>'Приложение 3'!K62</f>
        <v>0</v>
      </c>
      <c r="K61" s="10">
        <f>'Приложение 3'!L62</f>
        <v>0</v>
      </c>
    </row>
    <row r="62" spans="1:11" ht="20.399999999999999">
      <c r="A62" s="92" t="s">
        <v>93</v>
      </c>
      <c r="B62" s="94" t="s">
        <v>82</v>
      </c>
      <c r="C62" s="94" t="s">
        <v>84</v>
      </c>
      <c r="D62" s="94" t="s">
        <v>114</v>
      </c>
      <c r="E62" s="94" t="s">
        <v>8</v>
      </c>
      <c r="F62" s="94" t="s">
        <v>117</v>
      </c>
      <c r="G62" s="94" t="s">
        <v>121</v>
      </c>
      <c r="H62" s="94">
        <v>200</v>
      </c>
      <c r="I62" s="10">
        <f>'Приложение 3'!J63</f>
        <v>0</v>
      </c>
      <c r="J62" s="10">
        <f>'Приложение 3'!K63</f>
        <v>0</v>
      </c>
      <c r="K62" s="10">
        <f>'Приложение 3'!L63</f>
        <v>0</v>
      </c>
    </row>
    <row r="63" spans="1:11" ht="20.399999999999999">
      <c r="A63" s="92" t="s">
        <v>94</v>
      </c>
      <c r="B63" s="94" t="s">
        <v>82</v>
      </c>
      <c r="C63" s="94" t="s">
        <v>84</v>
      </c>
      <c r="D63" s="94" t="s">
        <v>114</v>
      </c>
      <c r="E63" s="94" t="s">
        <v>8</v>
      </c>
      <c r="F63" s="94" t="s">
        <v>117</v>
      </c>
      <c r="G63" s="94" t="s">
        <v>121</v>
      </c>
      <c r="H63" s="94">
        <v>240</v>
      </c>
      <c r="I63" s="10">
        <f>'Приложение 3'!J64</f>
        <v>0</v>
      </c>
      <c r="J63" s="10">
        <f>'Приложение 3'!K64</f>
        <v>0</v>
      </c>
      <c r="K63" s="10">
        <f>'Приложение 3'!L64</f>
        <v>0</v>
      </c>
    </row>
    <row r="64" spans="1:11">
      <c r="A64" s="104" t="s">
        <v>95</v>
      </c>
      <c r="B64" s="106" t="s">
        <v>82</v>
      </c>
      <c r="C64" s="106" t="s">
        <v>84</v>
      </c>
      <c r="D64" s="106" t="s">
        <v>114</v>
      </c>
      <c r="E64" s="106" t="s">
        <v>8</v>
      </c>
      <c r="F64" s="106" t="s">
        <v>117</v>
      </c>
      <c r="G64" s="106" t="s">
        <v>121</v>
      </c>
      <c r="H64" s="106">
        <v>244</v>
      </c>
      <c r="I64" s="10">
        <f>'Приложение 3'!J65</f>
        <v>0</v>
      </c>
      <c r="J64" s="10">
        <f>'Приложение 3'!K65</f>
        <v>0</v>
      </c>
      <c r="K64" s="10">
        <f>'Приложение 3'!L65</f>
        <v>0</v>
      </c>
    </row>
    <row r="65" spans="1:11" ht="40.799999999999997">
      <c r="A65" s="92" t="s">
        <v>122</v>
      </c>
      <c r="B65" s="94" t="s">
        <v>82</v>
      </c>
      <c r="C65" s="94" t="s">
        <v>84</v>
      </c>
      <c r="D65" s="94" t="s">
        <v>114</v>
      </c>
      <c r="E65" s="94" t="s">
        <v>8</v>
      </c>
      <c r="F65" s="94" t="s">
        <v>117</v>
      </c>
      <c r="G65" s="94" t="s">
        <v>123</v>
      </c>
      <c r="H65" s="94"/>
      <c r="I65" s="10">
        <f>'Приложение 3'!J66</f>
        <v>0</v>
      </c>
      <c r="J65" s="10">
        <f>'Приложение 3'!K66</f>
        <v>0</v>
      </c>
      <c r="K65" s="10">
        <f>'Приложение 3'!L66</f>
        <v>0</v>
      </c>
    </row>
    <row r="66" spans="1:11" ht="20.399999999999999">
      <c r="A66" s="92" t="s">
        <v>93</v>
      </c>
      <c r="B66" s="94" t="s">
        <v>82</v>
      </c>
      <c r="C66" s="94" t="s">
        <v>84</v>
      </c>
      <c r="D66" s="94" t="s">
        <v>114</v>
      </c>
      <c r="E66" s="94" t="s">
        <v>8</v>
      </c>
      <c r="F66" s="94" t="s">
        <v>117</v>
      </c>
      <c r="G66" s="94" t="s">
        <v>123</v>
      </c>
      <c r="H66" s="94">
        <v>200</v>
      </c>
      <c r="I66" s="10">
        <f>'Приложение 3'!J67</f>
        <v>0</v>
      </c>
      <c r="J66" s="10">
        <f>'Приложение 3'!K67</f>
        <v>0</v>
      </c>
      <c r="K66" s="10">
        <f>'Приложение 3'!L67</f>
        <v>0</v>
      </c>
    </row>
    <row r="67" spans="1:11" ht="20.399999999999999">
      <c r="A67" s="92" t="s">
        <v>94</v>
      </c>
      <c r="B67" s="94" t="s">
        <v>82</v>
      </c>
      <c r="C67" s="94" t="s">
        <v>84</v>
      </c>
      <c r="D67" s="94" t="s">
        <v>114</v>
      </c>
      <c r="E67" s="94" t="s">
        <v>8</v>
      </c>
      <c r="F67" s="94" t="s">
        <v>117</v>
      </c>
      <c r="G67" s="94" t="s">
        <v>123</v>
      </c>
      <c r="H67" s="94">
        <v>240</v>
      </c>
      <c r="I67" s="10">
        <f>'Приложение 3'!J68</f>
        <v>0</v>
      </c>
      <c r="J67" s="10">
        <f>'Приложение 3'!K68</f>
        <v>0</v>
      </c>
      <c r="K67" s="10">
        <f>'Приложение 3'!L68</f>
        <v>0</v>
      </c>
    </row>
    <row r="68" spans="1:11">
      <c r="A68" s="104" t="s">
        <v>95</v>
      </c>
      <c r="B68" s="106" t="s">
        <v>82</v>
      </c>
      <c r="C68" s="106" t="s">
        <v>84</v>
      </c>
      <c r="D68" s="106" t="s">
        <v>114</v>
      </c>
      <c r="E68" s="106" t="s">
        <v>8</v>
      </c>
      <c r="F68" s="106" t="s">
        <v>117</v>
      </c>
      <c r="G68" s="106" t="s">
        <v>123</v>
      </c>
      <c r="H68" s="106">
        <v>244</v>
      </c>
      <c r="I68" s="10">
        <f>'Приложение 3'!J69</f>
        <v>0</v>
      </c>
      <c r="J68" s="10">
        <f>'Приложение 3'!K69</f>
        <v>0</v>
      </c>
      <c r="K68" s="10">
        <f>'Приложение 3'!L69</f>
        <v>0</v>
      </c>
    </row>
    <row r="69" spans="1:11">
      <c r="A69" s="92" t="s">
        <v>124</v>
      </c>
      <c r="B69" s="94" t="s">
        <v>82</v>
      </c>
      <c r="C69" s="94">
        <v>11</v>
      </c>
      <c r="D69" s="94"/>
      <c r="E69" s="94"/>
      <c r="F69" s="94"/>
      <c r="G69" s="94"/>
      <c r="H69" s="94"/>
      <c r="I69" s="10">
        <f>'Приложение 3'!J70</f>
        <v>1</v>
      </c>
      <c r="J69" s="10">
        <f>'Приложение 3'!K70</f>
        <v>1</v>
      </c>
      <c r="K69" s="10">
        <f>'Приложение 3'!L70</f>
        <v>1</v>
      </c>
    </row>
    <row r="70" spans="1:11" ht="20.399999999999999">
      <c r="A70" s="92" t="s">
        <v>113</v>
      </c>
      <c r="B70" s="94" t="s">
        <v>82</v>
      </c>
      <c r="C70" s="94" t="s">
        <v>18</v>
      </c>
      <c r="D70" s="94" t="s">
        <v>114</v>
      </c>
      <c r="E70" s="94" t="s">
        <v>85</v>
      </c>
      <c r="F70" s="94"/>
      <c r="G70" s="94" t="s">
        <v>0</v>
      </c>
      <c r="H70" s="94" t="s">
        <v>0</v>
      </c>
      <c r="I70" s="10">
        <f>'Приложение 3'!J71</f>
        <v>1</v>
      </c>
      <c r="J70" s="10">
        <f>'Приложение 3'!K71</f>
        <v>1</v>
      </c>
      <c r="K70" s="10">
        <f>'Приложение 3'!L71</f>
        <v>1</v>
      </c>
    </row>
    <row r="71" spans="1:11" ht="30.6">
      <c r="A71" s="92" t="s">
        <v>115</v>
      </c>
      <c r="B71" s="94" t="s">
        <v>82</v>
      </c>
      <c r="C71" s="94" t="s">
        <v>18</v>
      </c>
      <c r="D71" s="94" t="s">
        <v>114</v>
      </c>
      <c r="E71" s="94" t="s">
        <v>8</v>
      </c>
      <c r="F71" s="94"/>
      <c r="G71" s="94" t="s">
        <v>0</v>
      </c>
      <c r="H71" s="94" t="s">
        <v>0</v>
      </c>
      <c r="I71" s="10">
        <f>'Приложение 3'!J72</f>
        <v>1</v>
      </c>
      <c r="J71" s="10">
        <f>'Приложение 3'!K72</f>
        <v>1</v>
      </c>
      <c r="K71" s="10">
        <f>'Приложение 3'!L72</f>
        <v>1</v>
      </c>
    </row>
    <row r="72" spans="1:11" ht="20.399999999999999">
      <c r="A72" s="92" t="s">
        <v>329</v>
      </c>
      <c r="B72" s="94" t="s">
        <v>82</v>
      </c>
      <c r="C72" s="94" t="s">
        <v>18</v>
      </c>
      <c r="D72" s="94" t="s">
        <v>114</v>
      </c>
      <c r="E72" s="94" t="s">
        <v>8</v>
      </c>
      <c r="F72" s="94" t="s">
        <v>117</v>
      </c>
      <c r="G72" s="94" t="s">
        <v>125</v>
      </c>
      <c r="H72" s="94" t="s">
        <v>0</v>
      </c>
      <c r="I72" s="10">
        <f>'Приложение 3'!J73</f>
        <v>1</v>
      </c>
      <c r="J72" s="10">
        <f>'Приложение 3'!K73</f>
        <v>1</v>
      </c>
      <c r="K72" s="10">
        <f>'Приложение 3'!L73</f>
        <v>1</v>
      </c>
    </row>
    <row r="73" spans="1:11">
      <c r="A73" s="92" t="s">
        <v>98</v>
      </c>
      <c r="B73" s="94" t="s">
        <v>82</v>
      </c>
      <c r="C73" s="94" t="s">
        <v>18</v>
      </c>
      <c r="D73" s="94" t="s">
        <v>114</v>
      </c>
      <c r="E73" s="94" t="s">
        <v>8</v>
      </c>
      <c r="F73" s="94" t="s">
        <v>117</v>
      </c>
      <c r="G73" s="94" t="s">
        <v>125</v>
      </c>
      <c r="H73" s="94">
        <v>800</v>
      </c>
      <c r="I73" s="10">
        <f>'Приложение 3'!J74</f>
        <v>1</v>
      </c>
      <c r="J73" s="10">
        <f>'Приложение 3'!K74</f>
        <v>1</v>
      </c>
      <c r="K73" s="10">
        <f>'Приложение 3'!L74</f>
        <v>1</v>
      </c>
    </row>
    <row r="74" spans="1:11">
      <c r="A74" s="101" t="s">
        <v>126</v>
      </c>
      <c r="B74" s="94" t="s">
        <v>82</v>
      </c>
      <c r="C74" s="94" t="s">
        <v>18</v>
      </c>
      <c r="D74" s="94" t="s">
        <v>114</v>
      </c>
      <c r="E74" s="94" t="s">
        <v>8</v>
      </c>
      <c r="F74" s="94" t="s">
        <v>117</v>
      </c>
      <c r="G74" s="94" t="s">
        <v>125</v>
      </c>
      <c r="H74" s="94" t="s">
        <v>127</v>
      </c>
      <c r="I74" s="10">
        <f>'Приложение 3'!J75</f>
        <v>1</v>
      </c>
      <c r="J74" s="10">
        <f>'Приложение 3'!K75</f>
        <v>1</v>
      </c>
      <c r="K74" s="10">
        <f>'Приложение 3'!L75</f>
        <v>1</v>
      </c>
    </row>
    <row r="75" spans="1:11">
      <c r="A75" s="92" t="s">
        <v>128</v>
      </c>
      <c r="B75" s="94" t="s">
        <v>82</v>
      </c>
      <c r="C75" s="94">
        <v>13</v>
      </c>
      <c r="D75" s="94"/>
      <c r="E75" s="94"/>
      <c r="F75" s="94"/>
      <c r="G75" s="94"/>
      <c r="H75" s="94"/>
      <c r="I75" s="10">
        <f>'Приложение 3'!J76</f>
        <v>0</v>
      </c>
      <c r="J75" s="10">
        <f>'Приложение 3'!K76</f>
        <v>0</v>
      </c>
      <c r="K75" s="10">
        <f>'Приложение 3'!L76</f>
        <v>0</v>
      </c>
    </row>
    <row r="76" spans="1:11" ht="20.399999999999999">
      <c r="A76" s="92" t="s">
        <v>113</v>
      </c>
      <c r="B76" s="94" t="s">
        <v>82</v>
      </c>
      <c r="C76" s="94">
        <v>13</v>
      </c>
      <c r="D76" s="94" t="s">
        <v>114</v>
      </c>
      <c r="E76" s="94" t="s">
        <v>85</v>
      </c>
      <c r="F76" s="94"/>
      <c r="G76" s="94"/>
      <c r="H76" s="94"/>
      <c r="I76" s="10">
        <f>'Приложение 3'!J77</f>
        <v>0</v>
      </c>
      <c r="J76" s="10">
        <f>'Приложение 3'!K77</f>
        <v>0</v>
      </c>
      <c r="K76" s="10">
        <f>'Приложение 3'!L77</f>
        <v>0</v>
      </c>
    </row>
    <row r="77" spans="1:11" ht="30.6">
      <c r="A77" s="92" t="s">
        <v>115</v>
      </c>
      <c r="B77" s="94" t="s">
        <v>82</v>
      </c>
      <c r="C77" s="94">
        <v>13</v>
      </c>
      <c r="D77" s="94" t="s">
        <v>114</v>
      </c>
      <c r="E77" s="94" t="s">
        <v>8</v>
      </c>
      <c r="F77" s="94"/>
      <c r="G77" s="94"/>
      <c r="H77" s="94"/>
      <c r="I77" s="10">
        <f>'Приложение 3'!J78</f>
        <v>0</v>
      </c>
      <c r="J77" s="10">
        <f>'Приложение 3'!K78</f>
        <v>0</v>
      </c>
      <c r="K77" s="10">
        <f>'Приложение 3'!L78</f>
        <v>0</v>
      </c>
    </row>
    <row r="78" spans="1:11" ht="30.6">
      <c r="A78" s="92" t="s">
        <v>116</v>
      </c>
      <c r="B78" s="94" t="s">
        <v>82</v>
      </c>
      <c r="C78" s="94">
        <v>13</v>
      </c>
      <c r="D78" s="94" t="s">
        <v>114</v>
      </c>
      <c r="E78" s="94" t="s">
        <v>8</v>
      </c>
      <c r="F78" s="94" t="s">
        <v>117</v>
      </c>
      <c r="G78" s="94">
        <v>44100</v>
      </c>
      <c r="H78" s="94"/>
      <c r="I78" s="10">
        <f>'Приложение 3'!J79</f>
        <v>0</v>
      </c>
      <c r="J78" s="10">
        <f>'Приложение 3'!K79</f>
        <v>0</v>
      </c>
      <c r="K78" s="10">
        <f>'Приложение 3'!L79</f>
        <v>0</v>
      </c>
    </row>
    <row r="79" spans="1:11" ht="51">
      <c r="A79" s="95" t="s">
        <v>129</v>
      </c>
      <c r="B79" s="94" t="s">
        <v>82</v>
      </c>
      <c r="C79" s="94" t="s">
        <v>130</v>
      </c>
      <c r="D79" s="94" t="s">
        <v>114</v>
      </c>
      <c r="E79" s="94" t="s">
        <v>8</v>
      </c>
      <c r="F79" s="94" t="s">
        <v>117</v>
      </c>
      <c r="G79" s="94" t="s">
        <v>131</v>
      </c>
      <c r="H79" s="94"/>
      <c r="I79" s="10">
        <f>'Приложение 3'!J80</f>
        <v>0</v>
      </c>
      <c r="J79" s="10">
        <f>'Приложение 3'!K80</f>
        <v>0</v>
      </c>
      <c r="K79" s="10">
        <f>'Приложение 3'!L80</f>
        <v>0</v>
      </c>
    </row>
    <row r="80" spans="1:11" ht="20.399999999999999">
      <c r="A80" s="92" t="s">
        <v>93</v>
      </c>
      <c r="B80" s="94" t="s">
        <v>82</v>
      </c>
      <c r="C80" s="94" t="s">
        <v>130</v>
      </c>
      <c r="D80" s="94" t="s">
        <v>114</v>
      </c>
      <c r="E80" s="94" t="s">
        <v>8</v>
      </c>
      <c r="F80" s="94" t="s">
        <v>117</v>
      </c>
      <c r="G80" s="94" t="s">
        <v>131</v>
      </c>
      <c r="H80" s="94">
        <v>200</v>
      </c>
      <c r="I80" s="10">
        <f>'Приложение 3'!J81</f>
        <v>0</v>
      </c>
      <c r="J80" s="10">
        <f>'Приложение 3'!K81</f>
        <v>0</v>
      </c>
      <c r="K80" s="10">
        <f>'Приложение 3'!L81</f>
        <v>0</v>
      </c>
    </row>
    <row r="81" spans="1:11" ht="20.399999999999999">
      <c r="A81" s="92" t="s">
        <v>94</v>
      </c>
      <c r="B81" s="94" t="s">
        <v>82</v>
      </c>
      <c r="C81" s="94" t="s">
        <v>130</v>
      </c>
      <c r="D81" s="94" t="s">
        <v>114</v>
      </c>
      <c r="E81" s="94" t="s">
        <v>8</v>
      </c>
      <c r="F81" s="94" t="s">
        <v>117</v>
      </c>
      <c r="G81" s="94" t="s">
        <v>131</v>
      </c>
      <c r="H81" s="94">
        <v>240</v>
      </c>
      <c r="I81" s="10">
        <f>'Приложение 3'!J82</f>
        <v>0</v>
      </c>
      <c r="J81" s="10">
        <f>'Приложение 3'!K82</f>
        <v>0</v>
      </c>
      <c r="K81" s="10">
        <f>'Приложение 3'!L82</f>
        <v>0</v>
      </c>
    </row>
    <row r="82" spans="1:11">
      <c r="A82" s="104" t="s">
        <v>95</v>
      </c>
      <c r="B82" s="106" t="s">
        <v>82</v>
      </c>
      <c r="C82" s="106" t="s">
        <v>130</v>
      </c>
      <c r="D82" s="106" t="s">
        <v>114</v>
      </c>
      <c r="E82" s="106" t="s">
        <v>8</v>
      </c>
      <c r="F82" s="106" t="s">
        <v>117</v>
      </c>
      <c r="G82" s="106" t="s">
        <v>131</v>
      </c>
      <c r="H82" s="106" t="s">
        <v>96</v>
      </c>
      <c r="I82" s="10">
        <f>'Приложение 3'!J83</f>
        <v>0</v>
      </c>
      <c r="J82" s="10">
        <f>'Приложение 3'!K83</f>
        <v>0</v>
      </c>
      <c r="K82" s="10">
        <f>'Приложение 3'!L83</f>
        <v>0</v>
      </c>
    </row>
    <row r="83" spans="1:11">
      <c r="A83" s="89" t="s">
        <v>132</v>
      </c>
      <c r="B83" s="91" t="s">
        <v>133</v>
      </c>
      <c r="C83" s="91"/>
      <c r="D83" s="91"/>
      <c r="E83" s="91"/>
      <c r="F83" s="91"/>
      <c r="G83" s="91"/>
      <c r="H83" s="91"/>
      <c r="I83" s="7">
        <f>'Приложение 3'!J84</f>
        <v>153.4</v>
      </c>
      <c r="J83" s="7">
        <f>'Приложение 3'!K84</f>
        <v>167.9</v>
      </c>
      <c r="K83" s="7">
        <f>'Приложение 3'!L84</f>
        <v>174.3</v>
      </c>
    </row>
    <row r="84" spans="1:11">
      <c r="A84" s="92" t="s">
        <v>134</v>
      </c>
      <c r="B84" s="94" t="s">
        <v>133</v>
      </c>
      <c r="C84" s="94" t="s">
        <v>135</v>
      </c>
      <c r="D84" s="94"/>
      <c r="E84" s="94"/>
      <c r="F84" s="94"/>
      <c r="G84" s="94"/>
      <c r="H84" s="94"/>
      <c r="I84" s="10">
        <f>'Приложение 3'!J85</f>
        <v>153.4</v>
      </c>
      <c r="J84" s="10">
        <f>'Приложение 3'!K85</f>
        <v>167.9</v>
      </c>
      <c r="K84" s="10">
        <f>'Приложение 3'!L85</f>
        <v>174.3</v>
      </c>
    </row>
    <row r="85" spans="1:11" ht="20.399999999999999">
      <c r="A85" s="92" t="s">
        <v>113</v>
      </c>
      <c r="B85" s="94" t="s">
        <v>133</v>
      </c>
      <c r="C85" s="94" t="s">
        <v>135</v>
      </c>
      <c r="D85" s="94" t="s">
        <v>114</v>
      </c>
      <c r="E85" s="94" t="s">
        <v>85</v>
      </c>
      <c r="F85" s="94"/>
      <c r="G85" s="94"/>
      <c r="H85" s="94"/>
      <c r="I85" s="10">
        <f>'Приложение 3'!J86</f>
        <v>153.4</v>
      </c>
      <c r="J85" s="10">
        <f>'Приложение 3'!K86</f>
        <v>167.9</v>
      </c>
      <c r="K85" s="10">
        <f>'Приложение 3'!L86</f>
        <v>174.3</v>
      </c>
    </row>
    <row r="86" spans="1:11" ht="30.6">
      <c r="A86" s="92" t="s">
        <v>115</v>
      </c>
      <c r="B86" s="94" t="s">
        <v>133</v>
      </c>
      <c r="C86" s="94" t="s">
        <v>135</v>
      </c>
      <c r="D86" s="94" t="s">
        <v>114</v>
      </c>
      <c r="E86" s="94" t="s">
        <v>8</v>
      </c>
      <c r="F86" s="94"/>
      <c r="G86" s="94"/>
      <c r="H86" s="94"/>
      <c r="I86" s="10">
        <f>'Приложение 3'!J87</f>
        <v>153.4</v>
      </c>
      <c r="J86" s="10">
        <f>'Приложение 3'!K87</f>
        <v>167.9</v>
      </c>
      <c r="K86" s="10">
        <f>'Приложение 3'!L87</f>
        <v>174.3</v>
      </c>
    </row>
    <row r="87" spans="1:11" ht="30.6">
      <c r="A87" s="92" t="s">
        <v>191</v>
      </c>
      <c r="B87" s="94" t="s">
        <v>133</v>
      </c>
      <c r="C87" s="94" t="s">
        <v>135</v>
      </c>
      <c r="D87" s="94" t="s">
        <v>114</v>
      </c>
      <c r="E87" s="94" t="s">
        <v>8</v>
      </c>
      <c r="F87" s="94" t="s">
        <v>117</v>
      </c>
      <c r="G87" s="94" t="s">
        <v>136</v>
      </c>
      <c r="H87" s="94"/>
      <c r="I87" s="10">
        <f>'Приложение 3'!J88</f>
        <v>153.4</v>
      </c>
      <c r="J87" s="10">
        <f>'Приложение 3'!K88</f>
        <v>167.9</v>
      </c>
      <c r="K87" s="10">
        <f>'Приложение 3'!L88</f>
        <v>174.3</v>
      </c>
    </row>
    <row r="88" spans="1:11" ht="40.799999999999997">
      <c r="A88" s="92" t="s">
        <v>87</v>
      </c>
      <c r="B88" s="94" t="s">
        <v>133</v>
      </c>
      <c r="C88" s="94" t="s">
        <v>135</v>
      </c>
      <c r="D88" s="94" t="s">
        <v>114</v>
      </c>
      <c r="E88" s="94" t="s">
        <v>8</v>
      </c>
      <c r="F88" s="94" t="s">
        <v>117</v>
      </c>
      <c r="G88" s="94" t="s">
        <v>136</v>
      </c>
      <c r="H88" s="94">
        <v>100</v>
      </c>
      <c r="I88" s="10">
        <f>'Приложение 3'!J89</f>
        <v>133.30000000000001</v>
      </c>
      <c r="J88" s="10">
        <f>'Приложение 3'!K89</f>
        <v>143.9</v>
      </c>
      <c r="K88" s="10">
        <f>'Приложение 3'!L89</f>
        <v>150.30000000000001</v>
      </c>
    </row>
    <row r="89" spans="1:11" ht="20.399999999999999">
      <c r="A89" s="92" t="s">
        <v>88</v>
      </c>
      <c r="B89" s="94" t="s">
        <v>133</v>
      </c>
      <c r="C89" s="94" t="s">
        <v>135</v>
      </c>
      <c r="D89" s="94" t="s">
        <v>114</v>
      </c>
      <c r="E89" s="94" t="s">
        <v>8</v>
      </c>
      <c r="F89" s="94" t="s">
        <v>117</v>
      </c>
      <c r="G89" s="94" t="s">
        <v>136</v>
      </c>
      <c r="H89" s="94">
        <v>120</v>
      </c>
      <c r="I89" s="10">
        <f>'Приложение 3'!J90</f>
        <v>133.30000000000001</v>
      </c>
      <c r="J89" s="10">
        <f>'Приложение 3'!K90</f>
        <v>143.9</v>
      </c>
      <c r="K89" s="10">
        <f>'Приложение 3'!L90</f>
        <v>150.30000000000001</v>
      </c>
    </row>
    <row r="90" spans="1:11">
      <c r="A90" s="104" t="s">
        <v>89</v>
      </c>
      <c r="B90" s="106" t="s">
        <v>133</v>
      </c>
      <c r="C90" s="106" t="s">
        <v>135</v>
      </c>
      <c r="D90" s="106" t="s">
        <v>114</v>
      </c>
      <c r="E90" s="106" t="s">
        <v>8</v>
      </c>
      <c r="F90" s="106" t="s">
        <v>117</v>
      </c>
      <c r="G90" s="106" t="s">
        <v>136</v>
      </c>
      <c r="H90" s="106">
        <v>121</v>
      </c>
      <c r="I90" s="10">
        <f>'Приложение 3'!J91</f>
        <v>102.4</v>
      </c>
      <c r="J90" s="10">
        <f>'Приложение 3'!K91</f>
        <v>110.5</v>
      </c>
      <c r="K90" s="10">
        <f>'Приложение 3'!L91</f>
        <v>116.9</v>
      </c>
    </row>
    <row r="91" spans="1:11" ht="30.6">
      <c r="A91" s="104" t="s">
        <v>91</v>
      </c>
      <c r="B91" s="106" t="s">
        <v>133</v>
      </c>
      <c r="C91" s="106" t="s">
        <v>135</v>
      </c>
      <c r="D91" s="106" t="s">
        <v>114</v>
      </c>
      <c r="E91" s="106" t="s">
        <v>8</v>
      </c>
      <c r="F91" s="106" t="s">
        <v>117</v>
      </c>
      <c r="G91" s="106" t="s">
        <v>136</v>
      </c>
      <c r="H91" s="106">
        <v>129</v>
      </c>
      <c r="I91" s="10">
        <f>'Приложение 3'!J92</f>
        <v>30.9</v>
      </c>
      <c r="J91" s="10">
        <f>'Приложение 3'!K92</f>
        <v>33.4</v>
      </c>
      <c r="K91" s="10">
        <f>'Приложение 3'!L92</f>
        <v>33.4</v>
      </c>
    </row>
    <row r="92" spans="1:11" ht="20.399999999999999">
      <c r="A92" s="92" t="s">
        <v>93</v>
      </c>
      <c r="B92" s="94" t="s">
        <v>133</v>
      </c>
      <c r="C92" s="94" t="s">
        <v>135</v>
      </c>
      <c r="D92" s="94" t="s">
        <v>114</v>
      </c>
      <c r="E92" s="94" t="s">
        <v>8</v>
      </c>
      <c r="F92" s="94" t="s">
        <v>117</v>
      </c>
      <c r="G92" s="94" t="s">
        <v>136</v>
      </c>
      <c r="H92" s="94">
        <v>200</v>
      </c>
      <c r="I92" s="10">
        <f>'Приложение 3'!J93</f>
        <v>20.100000000000001</v>
      </c>
      <c r="J92" s="10">
        <f>'Приложение 3'!K93</f>
        <v>24</v>
      </c>
      <c r="K92" s="10">
        <f>'Приложение 3'!L93</f>
        <v>24</v>
      </c>
    </row>
    <row r="93" spans="1:11" ht="20.399999999999999">
      <c r="A93" s="92" t="s">
        <v>94</v>
      </c>
      <c r="B93" s="94" t="s">
        <v>133</v>
      </c>
      <c r="C93" s="94" t="s">
        <v>135</v>
      </c>
      <c r="D93" s="94" t="s">
        <v>114</v>
      </c>
      <c r="E93" s="94" t="s">
        <v>8</v>
      </c>
      <c r="F93" s="94" t="s">
        <v>117</v>
      </c>
      <c r="G93" s="94" t="s">
        <v>136</v>
      </c>
      <c r="H93" s="94">
        <v>240</v>
      </c>
      <c r="I93" s="10">
        <f>'Приложение 3'!J94</f>
        <v>20.100000000000001</v>
      </c>
      <c r="J93" s="10">
        <f>'Приложение 3'!K94</f>
        <v>24</v>
      </c>
      <c r="K93" s="10">
        <f>'Приложение 3'!L94</f>
        <v>24</v>
      </c>
    </row>
    <row r="94" spans="1:11">
      <c r="A94" s="104" t="s">
        <v>95</v>
      </c>
      <c r="B94" s="106" t="s">
        <v>133</v>
      </c>
      <c r="C94" s="106" t="s">
        <v>135</v>
      </c>
      <c r="D94" s="106" t="s">
        <v>114</v>
      </c>
      <c r="E94" s="106" t="s">
        <v>8</v>
      </c>
      <c r="F94" s="106" t="s">
        <v>117</v>
      </c>
      <c r="G94" s="106" t="s">
        <v>136</v>
      </c>
      <c r="H94" s="106">
        <v>244</v>
      </c>
      <c r="I94" s="10">
        <f>'Приложение 3'!J95</f>
        <v>20.100000000000001</v>
      </c>
      <c r="J94" s="10">
        <f>'Приложение 3'!K95</f>
        <v>24</v>
      </c>
      <c r="K94" s="10">
        <f>'Приложение 3'!L95</f>
        <v>24</v>
      </c>
    </row>
    <row r="95" spans="1:11">
      <c r="A95" s="89" t="s">
        <v>137</v>
      </c>
      <c r="B95" s="91" t="s">
        <v>84</v>
      </c>
      <c r="C95" s="91"/>
      <c r="D95" s="91" t="s">
        <v>0</v>
      </c>
      <c r="E95" s="91" t="s">
        <v>0</v>
      </c>
      <c r="F95" s="91"/>
      <c r="G95" s="91" t="s">
        <v>0</v>
      </c>
      <c r="H95" s="91" t="s">
        <v>0</v>
      </c>
      <c r="I95" s="7">
        <f>'Приложение 3'!J96</f>
        <v>355.4</v>
      </c>
      <c r="J95" s="7">
        <f>'Приложение 3'!K96</f>
        <v>382.5</v>
      </c>
      <c r="K95" s="7">
        <f>'Приложение 3'!L96</f>
        <v>509.8</v>
      </c>
    </row>
    <row r="96" spans="1:11">
      <c r="A96" s="92" t="s">
        <v>138</v>
      </c>
      <c r="B96" s="94" t="s">
        <v>84</v>
      </c>
      <c r="C96" s="94" t="s">
        <v>139</v>
      </c>
      <c r="D96" s="94"/>
      <c r="E96" s="94"/>
      <c r="F96" s="94"/>
      <c r="G96" s="94"/>
      <c r="H96" s="94"/>
      <c r="I96" s="10">
        <f>'Приложение 3'!J97</f>
        <v>355.4</v>
      </c>
      <c r="J96" s="10">
        <f>'Приложение 3'!K97</f>
        <v>382.5</v>
      </c>
      <c r="K96" s="10">
        <f>'Приложение 3'!L97</f>
        <v>509.8</v>
      </c>
    </row>
    <row r="97" spans="1:11" ht="30.6">
      <c r="A97" s="92" t="s">
        <v>332</v>
      </c>
      <c r="B97" s="94" t="s">
        <v>84</v>
      </c>
      <c r="C97" s="94" t="s">
        <v>139</v>
      </c>
      <c r="D97" s="94">
        <v>13</v>
      </c>
      <c r="E97" s="91"/>
      <c r="F97" s="91"/>
      <c r="G97" s="91" t="s">
        <v>0</v>
      </c>
      <c r="H97" s="91" t="s">
        <v>0</v>
      </c>
      <c r="I97" s="10">
        <f>'Приложение 3'!J98</f>
        <v>355.4</v>
      </c>
      <c r="J97" s="10">
        <f>'Приложение 3'!K98</f>
        <v>382.5</v>
      </c>
      <c r="K97" s="10">
        <f>'Приложение 3'!L98</f>
        <v>509.8</v>
      </c>
    </row>
    <row r="98" spans="1:11" ht="20.399999999999999">
      <c r="A98" s="92" t="s">
        <v>140</v>
      </c>
      <c r="B98" s="94" t="s">
        <v>84</v>
      </c>
      <c r="C98" s="94" t="s">
        <v>139</v>
      </c>
      <c r="D98" s="94">
        <v>13</v>
      </c>
      <c r="E98" s="94">
        <v>0</v>
      </c>
      <c r="F98" s="93" t="s">
        <v>82</v>
      </c>
      <c r="G98" s="94"/>
      <c r="H98" s="94"/>
      <c r="I98" s="10">
        <f>'Приложение 3'!J99</f>
        <v>355.4</v>
      </c>
      <c r="J98" s="10">
        <f>'Приложение 3'!K99</f>
        <v>382.5</v>
      </c>
      <c r="K98" s="10">
        <f>'Приложение 3'!L99</f>
        <v>509.8</v>
      </c>
    </row>
    <row r="99" spans="1:11" ht="30.6">
      <c r="A99" s="96" t="s">
        <v>141</v>
      </c>
      <c r="B99" s="94" t="s">
        <v>84</v>
      </c>
      <c r="C99" s="94" t="s">
        <v>139</v>
      </c>
      <c r="D99" s="94">
        <v>13</v>
      </c>
      <c r="E99" s="94">
        <v>0</v>
      </c>
      <c r="F99" s="93" t="s">
        <v>82</v>
      </c>
      <c r="G99" s="94">
        <v>44100</v>
      </c>
      <c r="H99" s="97"/>
      <c r="I99" s="10">
        <f>'Приложение 3'!J100</f>
        <v>355.4</v>
      </c>
      <c r="J99" s="10">
        <f>'Приложение 3'!K100</f>
        <v>382.5</v>
      </c>
      <c r="K99" s="10">
        <f>'Приложение 3'!L100</f>
        <v>509.8</v>
      </c>
    </row>
    <row r="100" spans="1:11" ht="112.2">
      <c r="A100" s="96" t="s">
        <v>142</v>
      </c>
      <c r="B100" s="94" t="s">
        <v>84</v>
      </c>
      <c r="C100" s="94" t="s">
        <v>139</v>
      </c>
      <c r="D100" s="94">
        <v>13</v>
      </c>
      <c r="E100" s="94">
        <v>0</v>
      </c>
      <c r="F100" s="93" t="s">
        <v>82</v>
      </c>
      <c r="G100" s="94" t="s">
        <v>143</v>
      </c>
      <c r="H100" s="97"/>
      <c r="I100" s="10">
        <f>'Приложение 3'!J101</f>
        <v>355.4</v>
      </c>
      <c r="J100" s="10">
        <f>'Приложение 3'!K101</f>
        <v>382.5</v>
      </c>
      <c r="K100" s="10">
        <f>'Приложение 3'!L101</f>
        <v>509.8</v>
      </c>
    </row>
    <row r="101" spans="1:11" ht="20.399999999999999">
      <c r="A101" s="95" t="s">
        <v>144</v>
      </c>
      <c r="B101" s="94" t="s">
        <v>84</v>
      </c>
      <c r="C101" s="94" t="s">
        <v>139</v>
      </c>
      <c r="D101" s="94">
        <v>13</v>
      </c>
      <c r="E101" s="94">
        <v>0</v>
      </c>
      <c r="F101" s="93" t="s">
        <v>82</v>
      </c>
      <c r="G101" s="94" t="s">
        <v>143</v>
      </c>
      <c r="H101" s="97">
        <v>200</v>
      </c>
      <c r="I101" s="10">
        <f>'Приложение 3'!J102</f>
        <v>355.4</v>
      </c>
      <c r="J101" s="10">
        <f>'Приложение 3'!K102</f>
        <v>382.5</v>
      </c>
      <c r="K101" s="10">
        <f>'Приложение 3'!L102</f>
        <v>509.8</v>
      </c>
    </row>
    <row r="102" spans="1:11" ht="20.399999999999999">
      <c r="A102" s="95" t="s">
        <v>94</v>
      </c>
      <c r="B102" s="94" t="s">
        <v>84</v>
      </c>
      <c r="C102" s="94" t="s">
        <v>139</v>
      </c>
      <c r="D102" s="94">
        <v>13</v>
      </c>
      <c r="E102" s="94">
        <v>0</v>
      </c>
      <c r="F102" s="93" t="s">
        <v>82</v>
      </c>
      <c r="G102" s="94" t="s">
        <v>143</v>
      </c>
      <c r="H102" s="97">
        <v>240</v>
      </c>
      <c r="I102" s="10">
        <f>'Приложение 3'!J103</f>
        <v>355.4</v>
      </c>
      <c r="J102" s="10">
        <f>'Приложение 3'!K103</f>
        <v>382.5</v>
      </c>
      <c r="K102" s="10">
        <f>'Приложение 3'!L103</f>
        <v>509.8</v>
      </c>
    </row>
    <row r="103" spans="1:11">
      <c r="A103" s="107" t="s">
        <v>95</v>
      </c>
      <c r="B103" s="106" t="s">
        <v>84</v>
      </c>
      <c r="C103" s="106" t="s">
        <v>139</v>
      </c>
      <c r="D103" s="106">
        <v>13</v>
      </c>
      <c r="E103" s="106">
        <v>0</v>
      </c>
      <c r="F103" s="105" t="s">
        <v>82</v>
      </c>
      <c r="G103" s="106" t="s">
        <v>143</v>
      </c>
      <c r="H103" s="106">
        <v>244</v>
      </c>
      <c r="I103" s="10">
        <f>'Приложение 3'!J104</f>
        <v>355.4</v>
      </c>
      <c r="J103" s="10">
        <f>'Приложение 3'!K104</f>
        <v>382.5</v>
      </c>
      <c r="K103" s="10">
        <f>'Приложение 3'!L104</f>
        <v>509.8</v>
      </c>
    </row>
    <row r="104" spans="1:11">
      <c r="A104" s="89" t="s">
        <v>145</v>
      </c>
      <c r="B104" s="91" t="s">
        <v>146</v>
      </c>
      <c r="C104" s="91"/>
      <c r="D104" s="91"/>
      <c r="E104" s="91"/>
      <c r="F104" s="91"/>
      <c r="G104" s="91"/>
      <c r="H104" s="98"/>
      <c r="I104" s="7">
        <f>'Приложение 3'!J105</f>
        <v>0</v>
      </c>
      <c r="J104" s="7">
        <f>'Приложение 3'!K105</f>
        <v>0</v>
      </c>
      <c r="K104" s="7">
        <f>'Приложение 3'!L105</f>
        <v>0</v>
      </c>
    </row>
    <row r="105" spans="1:11">
      <c r="A105" s="92" t="s">
        <v>147</v>
      </c>
      <c r="B105" s="93" t="s">
        <v>146</v>
      </c>
      <c r="C105" s="93" t="s">
        <v>135</v>
      </c>
      <c r="D105" s="93"/>
      <c r="E105" s="93"/>
      <c r="F105" s="93"/>
      <c r="G105" s="94"/>
      <c r="H105" s="94"/>
      <c r="I105" s="10">
        <f>'Приложение 3'!J106</f>
        <v>0</v>
      </c>
      <c r="J105" s="10">
        <f>'Приложение 3'!K106</f>
        <v>0</v>
      </c>
      <c r="K105" s="10">
        <f>'Приложение 3'!L106</f>
        <v>0</v>
      </c>
    </row>
    <row r="106" spans="1:11" ht="30.6">
      <c r="A106" s="92" t="s">
        <v>304</v>
      </c>
      <c r="B106" s="93" t="s">
        <v>146</v>
      </c>
      <c r="C106" s="93" t="s">
        <v>135</v>
      </c>
      <c r="D106" s="93" t="s">
        <v>148</v>
      </c>
      <c r="E106" s="93">
        <v>0</v>
      </c>
      <c r="F106" s="93"/>
      <c r="G106" s="94"/>
      <c r="H106" s="94"/>
      <c r="I106" s="10">
        <f>'Приложение 3'!J107</f>
        <v>0</v>
      </c>
      <c r="J106" s="10">
        <f>'Приложение 3'!K107</f>
        <v>0</v>
      </c>
      <c r="K106" s="10">
        <f>'Приложение 3'!L107</f>
        <v>0</v>
      </c>
    </row>
    <row r="107" spans="1:11" ht="30.6">
      <c r="A107" s="92" t="s">
        <v>149</v>
      </c>
      <c r="B107" s="93" t="s">
        <v>146</v>
      </c>
      <c r="C107" s="93" t="s">
        <v>135</v>
      </c>
      <c r="D107" s="93" t="s">
        <v>148</v>
      </c>
      <c r="E107" s="93">
        <v>0</v>
      </c>
      <c r="F107" s="93" t="s">
        <v>82</v>
      </c>
      <c r="G107" s="94"/>
      <c r="H107" s="94"/>
      <c r="I107" s="10">
        <f>'Приложение 3'!J108</f>
        <v>0</v>
      </c>
      <c r="J107" s="10">
        <f>'Приложение 3'!K108</f>
        <v>0</v>
      </c>
      <c r="K107" s="10">
        <f>'Приложение 3'!L108</f>
        <v>0</v>
      </c>
    </row>
    <row r="108" spans="1:11" ht="20.399999999999999">
      <c r="A108" s="92" t="s">
        <v>150</v>
      </c>
      <c r="B108" s="93" t="s">
        <v>146</v>
      </c>
      <c r="C108" s="93" t="s">
        <v>135</v>
      </c>
      <c r="D108" s="93" t="s">
        <v>148</v>
      </c>
      <c r="E108" s="93">
        <v>0</v>
      </c>
      <c r="F108" s="93" t="s">
        <v>82</v>
      </c>
      <c r="G108" s="94">
        <v>43000</v>
      </c>
      <c r="H108" s="94"/>
      <c r="I108" s="10">
        <f>'Приложение 3'!J109</f>
        <v>0</v>
      </c>
      <c r="J108" s="10">
        <f>'Приложение 3'!K109</f>
        <v>0</v>
      </c>
      <c r="K108" s="10">
        <f>'Приложение 3'!L109</f>
        <v>0</v>
      </c>
    </row>
    <row r="109" spans="1:11">
      <c r="A109" s="92" t="s">
        <v>151</v>
      </c>
      <c r="B109" s="93" t="s">
        <v>146</v>
      </c>
      <c r="C109" s="93" t="s">
        <v>135</v>
      </c>
      <c r="D109" s="93" t="s">
        <v>148</v>
      </c>
      <c r="E109" s="93">
        <v>0</v>
      </c>
      <c r="F109" s="93" t="s">
        <v>82</v>
      </c>
      <c r="G109" s="94" t="s">
        <v>152</v>
      </c>
      <c r="H109" s="94"/>
      <c r="I109" s="10">
        <f>'Приложение 3'!J110</f>
        <v>0</v>
      </c>
      <c r="J109" s="10">
        <f>'Приложение 3'!K110</f>
        <v>0</v>
      </c>
      <c r="K109" s="10">
        <f>'Приложение 3'!L110</f>
        <v>0</v>
      </c>
    </row>
    <row r="110" spans="1:11" ht="20.399999999999999">
      <c r="A110" s="92" t="s">
        <v>93</v>
      </c>
      <c r="B110" s="93" t="s">
        <v>146</v>
      </c>
      <c r="C110" s="93" t="s">
        <v>135</v>
      </c>
      <c r="D110" s="93" t="s">
        <v>148</v>
      </c>
      <c r="E110" s="93">
        <v>0</v>
      </c>
      <c r="F110" s="93" t="s">
        <v>82</v>
      </c>
      <c r="G110" s="94" t="s">
        <v>152</v>
      </c>
      <c r="H110" s="94">
        <v>200</v>
      </c>
      <c r="I110" s="10">
        <f>'Приложение 3'!J111</f>
        <v>0</v>
      </c>
      <c r="J110" s="10">
        <f>'Приложение 3'!K111</f>
        <v>0</v>
      </c>
      <c r="K110" s="10">
        <f>'Приложение 3'!L111</f>
        <v>0</v>
      </c>
    </row>
    <row r="111" spans="1:11" ht="20.399999999999999">
      <c r="A111" s="92" t="s">
        <v>94</v>
      </c>
      <c r="B111" s="93" t="s">
        <v>146</v>
      </c>
      <c r="C111" s="93" t="s">
        <v>135</v>
      </c>
      <c r="D111" s="93" t="s">
        <v>148</v>
      </c>
      <c r="E111" s="93">
        <v>0</v>
      </c>
      <c r="F111" s="93" t="s">
        <v>82</v>
      </c>
      <c r="G111" s="94" t="s">
        <v>152</v>
      </c>
      <c r="H111" s="94">
        <v>240</v>
      </c>
      <c r="I111" s="10">
        <f>'Приложение 3'!J112</f>
        <v>0</v>
      </c>
      <c r="J111" s="10">
        <f>'Приложение 3'!K112</f>
        <v>0</v>
      </c>
      <c r="K111" s="10">
        <f>'Приложение 3'!L112</f>
        <v>0</v>
      </c>
    </row>
    <row r="112" spans="1:11">
      <c r="A112" s="104" t="s">
        <v>95</v>
      </c>
      <c r="B112" s="105" t="s">
        <v>146</v>
      </c>
      <c r="C112" s="105" t="s">
        <v>135</v>
      </c>
      <c r="D112" s="105" t="s">
        <v>148</v>
      </c>
      <c r="E112" s="105">
        <v>0</v>
      </c>
      <c r="F112" s="105" t="s">
        <v>82</v>
      </c>
      <c r="G112" s="106" t="s">
        <v>152</v>
      </c>
      <c r="H112" s="106">
        <v>244</v>
      </c>
      <c r="I112" s="10">
        <f>'Приложение 3'!J113</f>
        <v>0</v>
      </c>
      <c r="J112" s="10">
        <f>'Приложение 3'!K113</f>
        <v>0</v>
      </c>
      <c r="K112" s="10">
        <f>'Приложение 3'!L113</f>
        <v>0</v>
      </c>
    </row>
    <row r="113" spans="1:11">
      <c r="A113" s="107" t="s">
        <v>97</v>
      </c>
      <c r="B113" s="105" t="s">
        <v>146</v>
      </c>
      <c r="C113" s="105" t="s">
        <v>135</v>
      </c>
      <c r="D113" s="105" t="s">
        <v>148</v>
      </c>
      <c r="E113" s="105">
        <v>0</v>
      </c>
      <c r="F113" s="105" t="s">
        <v>82</v>
      </c>
      <c r="G113" s="106" t="s">
        <v>152</v>
      </c>
      <c r="H113" s="106">
        <v>247</v>
      </c>
      <c r="I113" s="10">
        <f>'Приложение 3'!J114</f>
        <v>0</v>
      </c>
      <c r="J113" s="10">
        <f>'Приложение 3'!K114</f>
        <v>0</v>
      </c>
      <c r="K113" s="10">
        <f>'Приложение 3'!L114</f>
        <v>0</v>
      </c>
    </row>
    <row r="114" spans="1:11" ht="20.399999999999999">
      <c r="A114" s="92" t="s">
        <v>153</v>
      </c>
      <c r="B114" s="93" t="s">
        <v>146</v>
      </c>
      <c r="C114" s="93" t="s">
        <v>135</v>
      </c>
      <c r="D114" s="93" t="s">
        <v>148</v>
      </c>
      <c r="E114" s="93">
        <v>0</v>
      </c>
      <c r="F114" s="93" t="s">
        <v>133</v>
      </c>
      <c r="G114" s="94"/>
      <c r="H114" s="94"/>
      <c r="I114" s="10">
        <f>'Приложение 3'!J115</f>
        <v>0</v>
      </c>
      <c r="J114" s="10">
        <f>'Приложение 3'!K115</f>
        <v>0</v>
      </c>
      <c r="K114" s="10">
        <f>'Приложение 3'!L115</f>
        <v>0</v>
      </c>
    </row>
    <row r="115" spans="1:11" ht="20.399999999999999">
      <c r="A115" s="92" t="s">
        <v>150</v>
      </c>
      <c r="B115" s="93" t="s">
        <v>146</v>
      </c>
      <c r="C115" s="93" t="s">
        <v>135</v>
      </c>
      <c r="D115" s="93" t="s">
        <v>148</v>
      </c>
      <c r="E115" s="93">
        <v>0</v>
      </c>
      <c r="F115" s="93" t="s">
        <v>133</v>
      </c>
      <c r="G115" s="94">
        <v>43000</v>
      </c>
      <c r="H115" s="94"/>
      <c r="I115" s="10">
        <f>'Приложение 3'!J116</f>
        <v>0</v>
      </c>
      <c r="J115" s="10">
        <f>'Приложение 3'!K116</f>
        <v>0</v>
      </c>
      <c r="K115" s="10">
        <f>'Приложение 3'!L116</f>
        <v>0</v>
      </c>
    </row>
    <row r="116" spans="1:11">
      <c r="A116" s="92" t="s">
        <v>154</v>
      </c>
      <c r="B116" s="93" t="s">
        <v>146</v>
      </c>
      <c r="C116" s="93" t="s">
        <v>135</v>
      </c>
      <c r="D116" s="93" t="s">
        <v>148</v>
      </c>
      <c r="E116" s="93">
        <v>0</v>
      </c>
      <c r="F116" s="93" t="s">
        <v>133</v>
      </c>
      <c r="G116" s="94" t="s">
        <v>155</v>
      </c>
      <c r="H116" s="94"/>
      <c r="I116" s="10">
        <f>'Приложение 3'!J117</f>
        <v>0</v>
      </c>
      <c r="J116" s="10">
        <f>'Приложение 3'!K117</f>
        <v>0</v>
      </c>
      <c r="K116" s="10">
        <f>'Приложение 3'!L117</f>
        <v>0</v>
      </c>
    </row>
    <row r="117" spans="1:11" ht="20.399999999999999">
      <c r="A117" s="92" t="s">
        <v>93</v>
      </c>
      <c r="B117" s="93" t="s">
        <v>146</v>
      </c>
      <c r="C117" s="93" t="s">
        <v>135</v>
      </c>
      <c r="D117" s="93" t="s">
        <v>148</v>
      </c>
      <c r="E117" s="93">
        <v>0</v>
      </c>
      <c r="F117" s="93" t="s">
        <v>133</v>
      </c>
      <c r="G117" s="94" t="s">
        <v>155</v>
      </c>
      <c r="H117" s="94">
        <v>200</v>
      </c>
      <c r="I117" s="10">
        <f>'Приложение 3'!J118</f>
        <v>0</v>
      </c>
      <c r="J117" s="10">
        <f>'Приложение 3'!K118</f>
        <v>0</v>
      </c>
      <c r="K117" s="10">
        <f>'Приложение 3'!L118</f>
        <v>0</v>
      </c>
    </row>
    <row r="118" spans="1:11" ht="20.399999999999999">
      <c r="A118" s="92" t="s">
        <v>94</v>
      </c>
      <c r="B118" s="93" t="s">
        <v>146</v>
      </c>
      <c r="C118" s="93" t="s">
        <v>135</v>
      </c>
      <c r="D118" s="93" t="s">
        <v>148</v>
      </c>
      <c r="E118" s="93">
        <v>0</v>
      </c>
      <c r="F118" s="93" t="s">
        <v>133</v>
      </c>
      <c r="G118" s="94" t="s">
        <v>155</v>
      </c>
      <c r="H118" s="94">
        <v>240</v>
      </c>
      <c r="I118" s="10">
        <f>'Приложение 3'!J119</f>
        <v>0</v>
      </c>
      <c r="J118" s="10">
        <f>'Приложение 3'!K119</f>
        <v>0</v>
      </c>
      <c r="K118" s="10">
        <f>'Приложение 3'!L119</f>
        <v>0</v>
      </c>
    </row>
    <row r="119" spans="1:11">
      <c r="A119" s="104" t="s">
        <v>95</v>
      </c>
      <c r="B119" s="105" t="s">
        <v>146</v>
      </c>
      <c r="C119" s="105" t="s">
        <v>135</v>
      </c>
      <c r="D119" s="105" t="s">
        <v>148</v>
      </c>
      <c r="E119" s="105">
        <v>0</v>
      </c>
      <c r="F119" s="105" t="s">
        <v>133</v>
      </c>
      <c r="G119" s="106" t="s">
        <v>155</v>
      </c>
      <c r="H119" s="106">
        <v>244</v>
      </c>
      <c r="I119" s="10">
        <f>'Приложение 3'!J120</f>
        <v>0</v>
      </c>
      <c r="J119" s="10">
        <f>'Приложение 3'!K120</f>
        <v>0</v>
      </c>
      <c r="K119" s="10">
        <f>'Приложение 3'!L120</f>
        <v>0</v>
      </c>
    </row>
    <row r="120" spans="1:11" ht="20.399999999999999">
      <c r="A120" s="92" t="s">
        <v>156</v>
      </c>
      <c r="B120" s="93" t="s">
        <v>146</v>
      </c>
      <c r="C120" s="93" t="s">
        <v>135</v>
      </c>
      <c r="D120" s="93" t="s">
        <v>148</v>
      </c>
      <c r="E120" s="93">
        <v>0</v>
      </c>
      <c r="F120" s="93" t="s">
        <v>135</v>
      </c>
      <c r="G120" s="94"/>
      <c r="H120" s="94"/>
      <c r="I120" s="10">
        <f>'Приложение 3'!J121</f>
        <v>0</v>
      </c>
      <c r="J120" s="10">
        <f>'Приложение 3'!K121</f>
        <v>0</v>
      </c>
      <c r="K120" s="10">
        <f>'Приложение 3'!L121</f>
        <v>0</v>
      </c>
    </row>
    <row r="121" spans="1:11" ht="20.399999999999999">
      <c r="A121" s="92" t="s">
        <v>150</v>
      </c>
      <c r="B121" s="93" t="s">
        <v>146</v>
      </c>
      <c r="C121" s="93" t="s">
        <v>135</v>
      </c>
      <c r="D121" s="93" t="s">
        <v>148</v>
      </c>
      <c r="E121" s="93">
        <v>0</v>
      </c>
      <c r="F121" s="93" t="s">
        <v>135</v>
      </c>
      <c r="G121" s="94">
        <v>43000</v>
      </c>
      <c r="H121" s="94"/>
      <c r="I121" s="10">
        <f>'Приложение 3'!J122</f>
        <v>0</v>
      </c>
      <c r="J121" s="10">
        <f>'Приложение 3'!K122</f>
        <v>0</v>
      </c>
      <c r="K121" s="10">
        <f>'Приложение 3'!L122</f>
        <v>0</v>
      </c>
    </row>
    <row r="122" spans="1:11">
      <c r="A122" s="92" t="s">
        <v>157</v>
      </c>
      <c r="B122" s="93" t="s">
        <v>146</v>
      </c>
      <c r="C122" s="93" t="s">
        <v>135</v>
      </c>
      <c r="D122" s="93" t="s">
        <v>148</v>
      </c>
      <c r="E122" s="93">
        <v>0</v>
      </c>
      <c r="F122" s="93" t="s">
        <v>135</v>
      </c>
      <c r="G122" s="94" t="s">
        <v>158</v>
      </c>
      <c r="H122" s="94"/>
      <c r="I122" s="10">
        <f>'Приложение 3'!J123</f>
        <v>0</v>
      </c>
      <c r="J122" s="10">
        <f>'Приложение 3'!K123</f>
        <v>0</v>
      </c>
      <c r="K122" s="10">
        <f>'Приложение 3'!L123</f>
        <v>0</v>
      </c>
    </row>
    <row r="123" spans="1:11" ht="20.399999999999999">
      <c r="A123" s="92" t="s">
        <v>93</v>
      </c>
      <c r="B123" s="93" t="s">
        <v>146</v>
      </c>
      <c r="C123" s="93" t="s">
        <v>135</v>
      </c>
      <c r="D123" s="93" t="s">
        <v>148</v>
      </c>
      <c r="E123" s="93">
        <v>0</v>
      </c>
      <c r="F123" s="93" t="s">
        <v>135</v>
      </c>
      <c r="G123" s="94" t="s">
        <v>158</v>
      </c>
      <c r="H123" s="94">
        <v>200</v>
      </c>
      <c r="I123" s="10">
        <f>'Приложение 3'!J124</f>
        <v>0</v>
      </c>
      <c r="J123" s="10">
        <f>'Приложение 3'!K124</f>
        <v>0</v>
      </c>
      <c r="K123" s="10">
        <f>'Приложение 3'!L124</f>
        <v>0</v>
      </c>
    </row>
    <row r="124" spans="1:11" ht="20.399999999999999">
      <c r="A124" s="92" t="s">
        <v>94</v>
      </c>
      <c r="B124" s="93" t="s">
        <v>146</v>
      </c>
      <c r="C124" s="93" t="s">
        <v>135</v>
      </c>
      <c r="D124" s="93" t="s">
        <v>148</v>
      </c>
      <c r="E124" s="93">
        <v>0</v>
      </c>
      <c r="F124" s="93" t="s">
        <v>135</v>
      </c>
      <c r="G124" s="94" t="s">
        <v>158</v>
      </c>
      <c r="H124" s="94">
        <v>240</v>
      </c>
      <c r="I124" s="10">
        <f>'Приложение 3'!J125</f>
        <v>0</v>
      </c>
      <c r="J124" s="10">
        <f>'Приложение 3'!K125</f>
        <v>0</v>
      </c>
      <c r="K124" s="10">
        <f>'Приложение 3'!L125</f>
        <v>0</v>
      </c>
    </row>
    <row r="125" spans="1:11">
      <c r="A125" s="104" t="s">
        <v>95</v>
      </c>
      <c r="B125" s="105" t="s">
        <v>146</v>
      </c>
      <c r="C125" s="105" t="s">
        <v>135</v>
      </c>
      <c r="D125" s="105" t="s">
        <v>148</v>
      </c>
      <c r="E125" s="105">
        <v>0</v>
      </c>
      <c r="F125" s="105" t="s">
        <v>135</v>
      </c>
      <c r="G125" s="106" t="s">
        <v>158</v>
      </c>
      <c r="H125" s="106">
        <v>244</v>
      </c>
      <c r="I125" s="10">
        <f>'Приложение 3'!J126</f>
        <v>0</v>
      </c>
      <c r="J125" s="10">
        <f>'Приложение 3'!K126</f>
        <v>0</v>
      </c>
      <c r="K125" s="10">
        <f>'Приложение 3'!L126</f>
        <v>0</v>
      </c>
    </row>
    <row r="126" spans="1:11" ht="20.399999999999999">
      <c r="A126" s="92" t="s">
        <v>159</v>
      </c>
      <c r="B126" s="93" t="s">
        <v>146</v>
      </c>
      <c r="C126" s="93" t="s">
        <v>135</v>
      </c>
      <c r="D126" s="93" t="s">
        <v>148</v>
      </c>
      <c r="E126" s="93">
        <v>0</v>
      </c>
      <c r="F126" s="93" t="s">
        <v>84</v>
      </c>
      <c r="G126" s="94"/>
      <c r="H126" s="94"/>
      <c r="I126" s="10">
        <f>'Приложение 3'!J127</f>
        <v>0</v>
      </c>
      <c r="J126" s="10">
        <f>'Приложение 3'!K127</f>
        <v>0</v>
      </c>
      <c r="K126" s="10">
        <f>'Приложение 3'!L127</f>
        <v>0</v>
      </c>
    </row>
    <row r="127" spans="1:11" ht="20.399999999999999">
      <c r="A127" s="92" t="s">
        <v>150</v>
      </c>
      <c r="B127" s="93" t="s">
        <v>146</v>
      </c>
      <c r="C127" s="93" t="s">
        <v>135</v>
      </c>
      <c r="D127" s="93" t="s">
        <v>148</v>
      </c>
      <c r="E127" s="93">
        <v>0</v>
      </c>
      <c r="F127" s="93" t="s">
        <v>84</v>
      </c>
      <c r="G127" s="94">
        <v>43000</v>
      </c>
      <c r="H127" s="94"/>
      <c r="I127" s="10">
        <f>'Приложение 3'!J128</f>
        <v>0</v>
      </c>
      <c r="J127" s="10">
        <f>'Приложение 3'!K128</f>
        <v>0</v>
      </c>
      <c r="K127" s="10">
        <f>'Приложение 3'!L128</f>
        <v>0</v>
      </c>
    </row>
    <row r="128" spans="1:11">
      <c r="A128" s="92" t="s">
        <v>192</v>
      </c>
      <c r="B128" s="93" t="s">
        <v>146</v>
      </c>
      <c r="C128" s="93" t="s">
        <v>135</v>
      </c>
      <c r="D128" s="93" t="s">
        <v>148</v>
      </c>
      <c r="E128" s="93">
        <v>0</v>
      </c>
      <c r="F128" s="93" t="s">
        <v>84</v>
      </c>
      <c r="G128" s="94" t="s">
        <v>160</v>
      </c>
      <c r="H128" s="94"/>
      <c r="I128" s="10">
        <f>'Приложение 3'!J129</f>
        <v>0</v>
      </c>
      <c r="J128" s="10">
        <f>'Приложение 3'!K129</f>
        <v>0</v>
      </c>
      <c r="K128" s="10">
        <f>'Приложение 3'!L129</f>
        <v>0</v>
      </c>
    </row>
    <row r="129" spans="1:11" ht="20.399999999999999">
      <c r="A129" s="92" t="s">
        <v>93</v>
      </c>
      <c r="B129" s="93" t="s">
        <v>146</v>
      </c>
      <c r="C129" s="93" t="s">
        <v>135</v>
      </c>
      <c r="D129" s="93" t="s">
        <v>148</v>
      </c>
      <c r="E129" s="93">
        <v>0</v>
      </c>
      <c r="F129" s="93" t="s">
        <v>84</v>
      </c>
      <c r="G129" s="94" t="s">
        <v>160</v>
      </c>
      <c r="H129" s="94">
        <v>200</v>
      </c>
      <c r="I129" s="10">
        <f>'Приложение 3'!J130</f>
        <v>0</v>
      </c>
      <c r="J129" s="10">
        <f>'Приложение 3'!K130</f>
        <v>0</v>
      </c>
      <c r="K129" s="10">
        <f>'Приложение 3'!L130</f>
        <v>0</v>
      </c>
    </row>
    <row r="130" spans="1:11" ht="20.399999999999999">
      <c r="A130" s="92" t="s">
        <v>94</v>
      </c>
      <c r="B130" s="93" t="s">
        <v>146</v>
      </c>
      <c r="C130" s="93" t="s">
        <v>135</v>
      </c>
      <c r="D130" s="93" t="s">
        <v>148</v>
      </c>
      <c r="E130" s="93">
        <v>0</v>
      </c>
      <c r="F130" s="93" t="s">
        <v>84</v>
      </c>
      <c r="G130" s="94" t="s">
        <v>160</v>
      </c>
      <c r="H130" s="94">
        <v>240</v>
      </c>
      <c r="I130" s="10">
        <f>'Приложение 3'!J131</f>
        <v>0</v>
      </c>
      <c r="J130" s="10">
        <f>'Приложение 3'!K131</f>
        <v>0</v>
      </c>
      <c r="K130" s="10">
        <f>'Приложение 3'!L131</f>
        <v>0</v>
      </c>
    </row>
    <row r="131" spans="1:11">
      <c r="A131" s="104" t="s">
        <v>95</v>
      </c>
      <c r="B131" s="105" t="s">
        <v>146</v>
      </c>
      <c r="C131" s="105" t="s">
        <v>135</v>
      </c>
      <c r="D131" s="105" t="s">
        <v>148</v>
      </c>
      <c r="E131" s="105">
        <v>0</v>
      </c>
      <c r="F131" s="105" t="s">
        <v>84</v>
      </c>
      <c r="G131" s="106" t="s">
        <v>160</v>
      </c>
      <c r="H131" s="106">
        <v>244</v>
      </c>
      <c r="I131" s="10">
        <f>'Приложение 3'!J132</f>
        <v>0</v>
      </c>
      <c r="J131" s="10">
        <f>'Приложение 3'!K132</f>
        <v>0</v>
      </c>
      <c r="K131" s="10">
        <f>'Приложение 3'!L132</f>
        <v>0</v>
      </c>
    </row>
    <row r="132" spans="1:11">
      <c r="A132" s="92" t="s">
        <v>161</v>
      </c>
      <c r="B132" s="93" t="s">
        <v>146</v>
      </c>
      <c r="C132" s="93" t="s">
        <v>135</v>
      </c>
      <c r="D132" s="93" t="s">
        <v>148</v>
      </c>
      <c r="E132" s="93" t="s">
        <v>85</v>
      </c>
      <c r="F132" s="93" t="s">
        <v>146</v>
      </c>
      <c r="G132" s="94"/>
      <c r="H132" s="94"/>
      <c r="I132" s="10">
        <f>'Приложение 3'!J133</f>
        <v>0</v>
      </c>
      <c r="J132" s="10">
        <f>'Приложение 3'!K133</f>
        <v>0</v>
      </c>
      <c r="K132" s="10">
        <f>'Приложение 3'!L133</f>
        <v>0</v>
      </c>
    </row>
    <row r="133" spans="1:11" ht="30.6">
      <c r="A133" s="92" t="s">
        <v>116</v>
      </c>
      <c r="B133" s="93" t="s">
        <v>146</v>
      </c>
      <c r="C133" s="93" t="s">
        <v>135</v>
      </c>
      <c r="D133" s="93" t="s">
        <v>148</v>
      </c>
      <c r="E133" s="93">
        <v>0</v>
      </c>
      <c r="F133" s="93" t="s">
        <v>146</v>
      </c>
      <c r="G133" s="94">
        <v>44100</v>
      </c>
      <c r="H133" s="94"/>
      <c r="I133" s="10">
        <f>'Приложение 3'!J134</f>
        <v>0</v>
      </c>
      <c r="J133" s="10">
        <f>'Приложение 3'!K134</f>
        <v>0</v>
      </c>
      <c r="K133" s="10">
        <f>'Приложение 3'!L134</f>
        <v>0</v>
      </c>
    </row>
    <row r="134" spans="1:11">
      <c r="A134" s="92" t="s">
        <v>162</v>
      </c>
      <c r="B134" s="93" t="s">
        <v>146</v>
      </c>
      <c r="C134" s="93" t="s">
        <v>135</v>
      </c>
      <c r="D134" s="93" t="s">
        <v>148</v>
      </c>
      <c r="E134" s="93">
        <v>0</v>
      </c>
      <c r="F134" s="93" t="s">
        <v>146</v>
      </c>
      <c r="G134" s="94" t="s">
        <v>163</v>
      </c>
      <c r="H134" s="94"/>
      <c r="I134" s="10">
        <f>'Приложение 3'!J135</f>
        <v>0</v>
      </c>
      <c r="J134" s="10">
        <f>'Приложение 3'!K135</f>
        <v>0</v>
      </c>
      <c r="K134" s="10">
        <f>'Приложение 3'!L135</f>
        <v>0</v>
      </c>
    </row>
    <row r="135" spans="1:11" ht="20.399999999999999">
      <c r="A135" s="92" t="s">
        <v>93</v>
      </c>
      <c r="B135" s="93" t="s">
        <v>146</v>
      </c>
      <c r="C135" s="93" t="s">
        <v>135</v>
      </c>
      <c r="D135" s="93" t="s">
        <v>148</v>
      </c>
      <c r="E135" s="93">
        <v>0</v>
      </c>
      <c r="F135" s="93" t="s">
        <v>146</v>
      </c>
      <c r="G135" s="94">
        <v>44104</v>
      </c>
      <c r="H135" s="94">
        <v>200</v>
      </c>
      <c r="I135" s="10">
        <f>'Приложение 3'!J136</f>
        <v>0</v>
      </c>
      <c r="J135" s="10">
        <f>'Приложение 3'!K136</f>
        <v>0</v>
      </c>
      <c r="K135" s="10">
        <f>'Приложение 3'!L136</f>
        <v>0</v>
      </c>
    </row>
    <row r="136" spans="1:11" ht="20.399999999999999">
      <c r="A136" s="92" t="s">
        <v>94</v>
      </c>
      <c r="B136" s="93" t="s">
        <v>146</v>
      </c>
      <c r="C136" s="93" t="s">
        <v>135</v>
      </c>
      <c r="D136" s="93" t="s">
        <v>148</v>
      </c>
      <c r="E136" s="93">
        <v>0</v>
      </c>
      <c r="F136" s="93" t="s">
        <v>146</v>
      </c>
      <c r="G136" s="94" t="s">
        <v>163</v>
      </c>
      <c r="H136" s="94">
        <v>240</v>
      </c>
      <c r="I136" s="10">
        <f>'Приложение 3'!J137</f>
        <v>0</v>
      </c>
      <c r="J136" s="10">
        <f>'Приложение 3'!K137</f>
        <v>0</v>
      </c>
      <c r="K136" s="10">
        <f>'Приложение 3'!L137</f>
        <v>0</v>
      </c>
    </row>
    <row r="137" spans="1:11">
      <c r="A137" s="104" t="s">
        <v>95</v>
      </c>
      <c r="B137" s="105" t="s">
        <v>146</v>
      </c>
      <c r="C137" s="105" t="s">
        <v>135</v>
      </c>
      <c r="D137" s="105" t="s">
        <v>148</v>
      </c>
      <c r="E137" s="105">
        <v>0</v>
      </c>
      <c r="F137" s="105" t="s">
        <v>146</v>
      </c>
      <c r="G137" s="106" t="s">
        <v>163</v>
      </c>
      <c r="H137" s="106">
        <v>244</v>
      </c>
      <c r="I137" s="10">
        <f>'Приложение 3'!J138</f>
        <v>0</v>
      </c>
      <c r="J137" s="10">
        <f>'Приложение 3'!K138</f>
        <v>0</v>
      </c>
      <c r="K137" s="10">
        <f>'Приложение 3'!L138</f>
        <v>0</v>
      </c>
    </row>
    <row r="138" spans="1:11">
      <c r="A138" s="89" t="s">
        <v>164</v>
      </c>
      <c r="B138" s="91" t="s">
        <v>165</v>
      </c>
      <c r="C138" s="91"/>
      <c r="D138" s="91"/>
      <c r="E138" s="91"/>
      <c r="F138" s="91"/>
      <c r="G138" s="91"/>
      <c r="H138" s="91"/>
      <c r="I138" s="7">
        <f>'Приложение 3'!J139</f>
        <v>0</v>
      </c>
      <c r="J138" s="7">
        <f>'Приложение 3'!K139</f>
        <v>0</v>
      </c>
      <c r="K138" s="7">
        <f>'Приложение 3'!L139</f>
        <v>0</v>
      </c>
    </row>
    <row r="139" spans="1:11" ht="20.399999999999999">
      <c r="A139" s="92" t="s">
        <v>166</v>
      </c>
      <c r="B139" s="94" t="s">
        <v>165</v>
      </c>
      <c r="C139" s="94" t="s">
        <v>135</v>
      </c>
      <c r="D139" s="94"/>
      <c r="E139" s="94"/>
      <c r="F139" s="94"/>
      <c r="G139" s="94"/>
      <c r="H139" s="94"/>
      <c r="I139" s="10">
        <f>'Приложение 3'!J140</f>
        <v>0</v>
      </c>
      <c r="J139" s="10">
        <f>'Приложение 3'!K140</f>
        <v>0</v>
      </c>
      <c r="K139" s="10">
        <f>'Приложение 3'!L140</f>
        <v>0</v>
      </c>
    </row>
    <row r="140" spans="1:11" ht="30.6">
      <c r="A140" s="99" t="s">
        <v>305</v>
      </c>
      <c r="B140" s="94" t="s">
        <v>165</v>
      </c>
      <c r="C140" s="94" t="s">
        <v>135</v>
      </c>
      <c r="D140" s="94" t="s">
        <v>110</v>
      </c>
      <c r="E140" s="94"/>
      <c r="F140" s="94"/>
      <c r="G140" s="94"/>
      <c r="H140" s="94"/>
      <c r="I140" s="10">
        <f>'Приложение 3'!J141</f>
        <v>0</v>
      </c>
      <c r="J140" s="10">
        <f>'Приложение 3'!K141</f>
        <v>0</v>
      </c>
      <c r="K140" s="10">
        <f>'Приложение 3'!L141</f>
        <v>0</v>
      </c>
    </row>
    <row r="141" spans="1:11" ht="30.6">
      <c r="A141" s="99" t="s">
        <v>306</v>
      </c>
      <c r="B141" s="94" t="s">
        <v>165</v>
      </c>
      <c r="C141" s="94" t="s">
        <v>135</v>
      </c>
      <c r="D141" s="94" t="s">
        <v>110</v>
      </c>
      <c r="E141" s="94" t="s">
        <v>8</v>
      </c>
      <c r="F141" s="94"/>
      <c r="G141" s="94"/>
      <c r="H141" s="94"/>
      <c r="I141" s="10">
        <f>'Приложение 3'!J142</f>
        <v>0</v>
      </c>
      <c r="J141" s="10">
        <f>'Приложение 3'!K142</f>
        <v>0</v>
      </c>
      <c r="K141" s="10">
        <f>'Приложение 3'!L142</f>
        <v>0</v>
      </c>
    </row>
    <row r="142" spans="1:11" ht="20.399999999999999">
      <c r="A142" s="92" t="s">
        <v>167</v>
      </c>
      <c r="B142" s="94" t="s">
        <v>165</v>
      </c>
      <c r="C142" s="94" t="s">
        <v>135</v>
      </c>
      <c r="D142" s="94" t="s">
        <v>110</v>
      </c>
      <c r="E142" s="94" t="s">
        <v>8</v>
      </c>
      <c r="F142" s="93" t="s">
        <v>133</v>
      </c>
      <c r="G142" s="94"/>
      <c r="H142" s="94"/>
      <c r="I142" s="10">
        <f>'Приложение 3'!J143</f>
        <v>0</v>
      </c>
      <c r="J142" s="10">
        <f>'Приложение 3'!K143</f>
        <v>0</v>
      </c>
      <c r="K142" s="10">
        <f>'Приложение 3'!L143</f>
        <v>0</v>
      </c>
    </row>
    <row r="143" spans="1:11" ht="30.6">
      <c r="A143" s="92" t="s">
        <v>116</v>
      </c>
      <c r="B143" s="94" t="s">
        <v>165</v>
      </c>
      <c r="C143" s="94" t="s">
        <v>135</v>
      </c>
      <c r="D143" s="94" t="s">
        <v>110</v>
      </c>
      <c r="E143" s="94" t="s">
        <v>8</v>
      </c>
      <c r="F143" s="93" t="s">
        <v>133</v>
      </c>
      <c r="G143" s="94">
        <v>44100</v>
      </c>
      <c r="H143" s="94"/>
      <c r="I143" s="10">
        <f>'Приложение 3'!J144</f>
        <v>0</v>
      </c>
      <c r="J143" s="10">
        <f>'Приложение 3'!K144</f>
        <v>0</v>
      </c>
      <c r="K143" s="10">
        <f>'Приложение 3'!L144</f>
        <v>0</v>
      </c>
    </row>
    <row r="144" spans="1:11" ht="40.799999999999997">
      <c r="A144" s="92" t="s">
        <v>168</v>
      </c>
      <c r="B144" s="94" t="s">
        <v>165</v>
      </c>
      <c r="C144" s="94" t="s">
        <v>135</v>
      </c>
      <c r="D144" s="94" t="s">
        <v>110</v>
      </c>
      <c r="E144" s="94" t="s">
        <v>8</v>
      </c>
      <c r="F144" s="93" t="s">
        <v>133</v>
      </c>
      <c r="G144" s="94" t="s">
        <v>169</v>
      </c>
      <c r="H144" s="94"/>
      <c r="I144" s="10">
        <f>'Приложение 3'!J145</f>
        <v>0</v>
      </c>
      <c r="J144" s="10">
        <f>'Приложение 3'!K145</f>
        <v>0</v>
      </c>
      <c r="K144" s="10">
        <f>'Приложение 3'!L145</f>
        <v>0</v>
      </c>
    </row>
    <row r="145" spans="1:11" ht="20.399999999999999">
      <c r="A145" s="92" t="s">
        <v>93</v>
      </c>
      <c r="B145" s="94" t="s">
        <v>165</v>
      </c>
      <c r="C145" s="94" t="s">
        <v>135</v>
      </c>
      <c r="D145" s="94" t="s">
        <v>110</v>
      </c>
      <c r="E145" s="94" t="s">
        <v>8</v>
      </c>
      <c r="F145" s="93" t="s">
        <v>133</v>
      </c>
      <c r="G145" s="94">
        <v>44106</v>
      </c>
      <c r="H145" s="94">
        <v>200</v>
      </c>
      <c r="I145" s="10">
        <f>'Приложение 3'!J146</f>
        <v>0</v>
      </c>
      <c r="J145" s="10">
        <f>'Приложение 3'!K146</f>
        <v>0</v>
      </c>
      <c r="K145" s="10">
        <f>'Приложение 3'!L146</f>
        <v>0</v>
      </c>
    </row>
    <row r="146" spans="1:11" ht="20.399999999999999">
      <c r="A146" s="92" t="s">
        <v>94</v>
      </c>
      <c r="B146" s="94" t="s">
        <v>165</v>
      </c>
      <c r="C146" s="94" t="s">
        <v>135</v>
      </c>
      <c r="D146" s="94" t="s">
        <v>110</v>
      </c>
      <c r="E146" s="94" t="s">
        <v>8</v>
      </c>
      <c r="F146" s="93" t="s">
        <v>133</v>
      </c>
      <c r="G146" s="94" t="s">
        <v>169</v>
      </c>
      <c r="H146" s="94">
        <v>240</v>
      </c>
      <c r="I146" s="10">
        <f>'Приложение 3'!J147</f>
        <v>0</v>
      </c>
      <c r="J146" s="10">
        <f>'Приложение 3'!K147</f>
        <v>0</v>
      </c>
      <c r="K146" s="10">
        <f>'Приложение 3'!L147</f>
        <v>0</v>
      </c>
    </row>
    <row r="147" spans="1:11">
      <c r="A147" s="104" t="s">
        <v>95</v>
      </c>
      <c r="B147" s="106" t="s">
        <v>165</v>
      </c>
      <c r="C147" s="106" t="s">
        <v>135</v>
      </c>
      <c r="D147" s="106" t="s">
        <v>110</v>
      </c>
      <c r="E147" s="106" t="s">
        <v>8</v>
      </c>
      <c r="F147" s="105" t="s">
        <v>133</v>
      </c>
      <c r="G147" s="106" t="s">
        <v>169</v>
      </c>
      <c r="H147" s="106">
        <v>244</v>
      </c>
      <c r="I147" s="10">
        <f>'Приложение 3'!J148</f>
        <v>0</v>
      </c>
      <c r="J147" s="10">
        <f>'Приложение 3'!K148</f>
        <v>0</v>
      </c>
      <c r="K147" s="10">
        <f>'Приложение 3'!L148</f>
        <v>0</v>
      </c>
    </row>
    <row r="148" spans="1:11">
      <c r="A148" s="89" t="s">
        <v>170</v>
      </c>
      <c r="B148" s="91" t="s">
        <v>17</v>
      </c>
      <c r="C148" s="91"/>
      <c r="D148" s="91"/>
      <c r="E148" s="91"/>
      <c r="F148" s="91"/>
      <c r="G148" s="91"/>
      <c r="H148" s="91"/>
      <c r="I148" s="7">
        <f>'Приложение 3'!J149</f>
        <v>200.3</v>
      </c>
      <c r="J148" s="7">
        <f>'Приложение 3'!K149</f>
        <v>200.3</v>
      </c>
      <c r="K148" s="7">
        <f>'Приложение 3'!L149</f>
        <v>200.3</v>
      </c>
    </row>
    <row r="149" spans="1:11">
      <c r="A149" s="92" t="s">
        <v>171</v>
      </c>
      <c r="B149" s="94" t="s">
        <v>17</v>
      </c>
      <c r="C149" s="94" t="s">
        <v>82</v>
      </c>
      <c r="D149" s="94"/>
      <c r="E149" s="94"/>
      <c r="F149" s="94"/>
      <c r="G149" s="94"/>
      <c r="H149" s="94"/>
      <c r="I149" s="10">
        <f>'Приложение 3'!J150</f>
        <v>200.3</v>
      </c>
      <c r="J149" s="10">
        <f>'Приложение 3'!K150</f>
        <v>200.3</v>
      </c>
      <c r="K149" s="10">
        <f>'Приложение 3'!L150</f>
        <v>200.3</v>
      </c>
    </row>
    <row r="150" spans="1:11" ht="30.6">
      <c r="A150" s="92" t="s">
        <v>333</v>
      </c>
      <c r="B150" s="94" t="s">
        <v>17</v>
      </c>
      <c r="C150" s="94" t="s">
        <v>82</v>
      </c>
      <c r="D150" s="94" t="s">
        <v>82</v>
      </c>
      <c r="E150" s="94"/>
      <c r="F150" s="94"/>
      <c r="G150" s="94" t="s">
        <v>0</v>
      </c>
      <c r="H150" s="94" t="s">
        <v>0</v>
      </c>
      <c r="I150" s="10">
        <f>'Приложение 3'!J151</f>
        <v>200.3</v>
      </c>
      <c r="J150" s="10">
        <f>'Приложение 3'!K151</f>
        <v>200.3</v>
      </c>
      <c r="K150" s="10">
        <f>'Приложение 3'!L151</f>
        <v>200.3</v>
      </c>
    </row>
    <row r="151" spans="1:11" ht="30.6">
      <c r="A151" s="92" t="s">
        <v>307</v>
      </c>
      <c r="B151" s="94" t="s">
        <v>17</v>
      </c>
      <c r="C151" s="94" t="s">
        <v>82</v>
      </c>
      <c r="D151" s="94" t="s">
        <v>82</v>
      </c>
      <c r="E151" s="94">
        <v>0</v>
      </c>
      <c r="F151" s="94" t="s">
        <v>135</v>
      </c>
      <c r="G151" s="94"/>
      <c r="H151" s="97"/>
      <c r="I151" s="10">
        <f>'Приложение 3'!J152</f>
        <v>200.3</v>
      </c>
      <c r="J151" s="10">
        <f>'Приложение 3'!K152</f>
        <v>200.3</v>
      </c>
      <c r="K151" s="10">
        <f>'Приложение 3'!L152</f>
        <v>200.3</v>
      </c>
    </row>
    <row r="152" spans="1:11" ht="20.399999999999999">
      <c r="A152" s="92" t="s">
        <v>172</v>
      </c>
      <c r="B152" s="94" t="s">
        <v>17</v>
      </c>
      <c r="C152" s="94" t="s">
        <v>82</v>
      </c>
      <c r="D152" s="94" t="s">
        <v>82</v>
      </c>
      <c r="E152" s="94">
        <v>0</v>
      </c>
      <c r="F152" s="94" t="s">
        <v>135</v>
      </c>
      <c r="G152" s="94" t="s">
        <v>173</v>
      </c>
      <c r="H152" s="94" t="s">
        <v>0</v>
      </c>
      <c r="I152" s="10">
        <f>'Приложение 3'!J153</f>
        <v>200.3</v>
      </c>
      <c r="J152" s="10">
        <f>'Приложение 3'!K153</f>
        <v>200.3</v>
      </c>
      <c r="K152" s="10">
        <f>'Приложение 3'!L153</f>
        <v>200.3</v>
      </c>
    </row>
    <row r="153" spans="1:11" ht="20.399999999999999">
      <c r="A153" s="92" t="s">
        <v>174</v>
      </c>
      <c r="B153" s="94" t="s">
        <v>17</v>
      </c>
      <c r="C153" s="94" t="s">
        <v>82</v>
      </c>
      <c r="D153" s="94" t="s">
        <v>82</v>
      </c>
      <c r="E153" s="94">
        <v>0</v>
      </c>
      <c r="F153" s="94" t="s">
        <v>135</v>
      </c>
      <c r="G153" s="94" t="s">
        <v>175</v>
      </c>
      <c r="H153" s="94" t="s">
        <v>0</v>
      </c>
      <c r="I153" s="10">
        <f>'Приложение 3'!J154</f>
        <v>200.3</v>
      </c>
      <c r="J153" s="10">
        <f>'Приложение 3'!K154</f>
        <v>200.3</v>
      </c>
      <c r="K153" s="10">
        <f>'Приложение 3'!L154</f>
        <v>200.3</v>
      </c>
    </row>
    <row r="154" spans="1:11">
      <c r="A154" s="92" t="s">
        <v>176</v>
      </c>
      <c r="B154" s="94" t="s">
        <v>17</v>
      </c>
      <c r="C154" s="94" t="s">
        <v>82</v>
      </c>
      <c r="D154" s="94" t="s">
        <v>82</v>
      </c>
      <c r="E154" s="94">
        <v>0</v>
      </c>
      <c r="F154" s="94" t="s">
        <v>135</v>
      </c>
      <c r="G154" s="94" t="s">
        <v>175</v>
      </c>
      <c r="H154" s="94">
        <v>300</v>
      </c>
      <c r="I154" s="10">
        <f>'Приложение 3'!J155</f>
        <v>200.3</v>
      </c>
      <c r="J154" s="10">
        <f>'Приложение 3'!K155</f>
        <v>200.3</v>
      </c>
      <c r="K154" s="10">
        <f>'Приложение 3'!L155</f>
        <v>200.3</v>
      </c>
    </row>
    <row r="155" spans="1:11">
      <c r="A155" s="92" t="s">
        <v>186</v>
      </c>
      <c r="B155" s="94" t="s">
        <v>17</v>
      </c>
      <c r="C155" s="94" t="s">
        <v>82</v>
      </c>
      <c r="D155" s="94" t="s">
        <v>82</v>
      </c>
      <c r="E155" s="94">
        <v>0</v>
      </c>
      <c r="F155" s="94" t="s">
        <v>135</v>
      </c>
      <c r="G155" s="94" t="s">
        <v>175</v>
      </c>
      <c r="H155" s="94">
        <v>310</v>
      </c>
      <c r="I155" s="10">
        <f>'Приложение 3'!J156</f>
        <v>200.3</v>
      </c>
      <c r="J155" s="10">
        <f>'Приложение 3'!K156</f>
        <v>200.3</v>
      </c>
      <c r="K155" s="10">
        <f>'Приложение 3'!L156</f>
        <v>200.3</v>
      </c>
    </row>
    <row r="156" spans="1:11">
      <c r="A156" s="104" t="s">
        <v>177</v>
      </c>
      <c r="B156" s="106" t="s">
        <v>17</v>
      </c>
      <c r="C156" s="106" t="s">
        <v>82</v>
      </c>
      <c r="D156" s="106" t="s">
        <v>82</v>
      </c>
      <c r="E156" s="106">
        <v>0</v>
      </c>
      <c r="F156" s="106" t="s">
        <v>135</v>
      </c>
      <c r="G156" s="106" t="s">
        <v>175</v>
      </c>
      <c r="H156" s="106">
        <v>312</v>
      </c>
      <c r="I156" s="10">
        <f>'Приложение 3'!J157</f>
        <v>200.3</v>
      </c>
      <c r="J156" s="10">
        <f>'Приложение 3'!K157</f>
        <v>200.3</v>
      </c>
      <c r="K156" s="10">
        <f>'Приложение 3'!L157</f>
        <v>200.3</v>
      </c>
    </row>
    <row r="157" spans="1:11">
      <c r="A157" s="89" t="s">
        <v>178</v>
      </c>
      <c r="B157" s="91" t="s">
        <v>130</v>
      </c>
      <c r="C157" s="91"/>
      <c r="D157" s="91" t="s">
        <v>0</v>
      </c>
      <c r="E157" s="91" t="s">
        <v>0</v>
      </c>
      <c r="F157" s="91"/>
      <c r="G157" s="91" t="s">
        <v>0</v>
      </c>
      <c r="H157" s="91" t="s">
        <v>0</v>
      </c>
      <c r="I157" s="7">
        <f>'Приложение 3'!J158</f>
        <v>0</v>
      </c>
      <c r="J157" s="7">
        <f>'Приложение 3'!K158</f>
        <v>0</v>
      </c>
      <c r="K157" s="7">
        <f>'Приложение 3'!L158</f>
        <v>0</v>
      </c>
    </row>
    <row r="158" spans="1:11" ht="20.399999999999999">
      <c r="A158" s="92" t="s">
        <v>179</v>
      </c>
      <c r="B158" s="94" t="s">
        <v>130</v>
      </c>
      <c r="C158" s="94" t="s">
        <v>82</v>
      </c>
      <c r="D158" s="94" t="s">
        <v>0</v>
      </c>
      <c r="E158" s="94" t="s">
        <v>0</v>
      </c>
      <c r="F158" s="94"/>
      <c r="G158" s="94" t="s">
        <v>0</v>
      </c>
      <c r="H158" s="97" t="s">
        <v>0</v>
      </c>
      <c r="I158" s="10">
        <f>'Приложение 3'!J159</f>
        <v>0</v>
      </c>
      <c r="J158" s="10">
        <f>'Приложение 3'!K159</f>
        <v>0</v>
      </c>
      <c r="K158" s="10">
        <f>'Приложение 3'!L159</f>
        <v>0</v>
      </c>
    </row>
    <row r="159" spans="1:11" ht="40.799999999999997">
      <c r="A159" s="92" t="s">
        <v>308</v>
      </c>
      <c r="B159" s="94" t="s">
        <v>130</v>
      </c>
      <c r="C159" s="94" t="s">
        <v>82</v>
      </c>
      <c r="D159" s="94">
        <v>17</v>
      </c>
      <c r="E159" s="94"/>
      <c r="F159" s="94"/>
      <c r="G159" s="94" t="s">
        <v>0</v>
      </c>
      <c r="H159" s="97" t="s">
        <v>0</v>
      </c>
      <c r="I159" s="10">
        <f>'Приложение 3'!J160</f>
        <v>0</v>
      </c>
      <c r="J159" s="10">
        <f>'Приложение 3'!K160</f>
        <v>0</v>
      </c>
      <c r="K159" s="10">
        <f>'Приложение 3'!L160</f>
        <v>0</v>
      </c>
    </row>
    <row r="160" spans="1:11" ht="30.6">
      <c r="A160" s="92" t="s">
        <v>334</v>
      </c>
      <c r="B160" s="94" t="s">
        <v>130</v>
      </c>
      <c r="C160" s="94" t="s">
        <v>82</v>
      </c>
      <c r="D160" s="94">
        <v>17</v>
      </c>
      <c r="E160" s="94">
        <v>2</v>
      </c>
      <c r="F160" s="94"/>
      <c r="G160" s="94" t="s">
        <v>0</v>
      </c>
      <c r="H160" s="94" t="s">
        <v>0</v>
      </c>
      <c r="I160" s="10">
        <f>'Приложение 3'!J161</f>
        <v>0</v>
      </c>
      <c r="J160" s="10">
        <f>'Приложение 3'!K161</f>
        <v>0</v>
      </c>
      <c r="K160" s="10">
        <f>'Приложение 3'!L161</f>
        <v>0</v>
      </c>
    </row>
    <row r="161" spans="1:11" ht="30.6">
      <c r="A161" s="92" t="s">
        <v>317</v>
      </c>
      <c r="B161" s="94" t="s">
        <v>130</v>
      </c>
      <c r="C161" s="94" t="s">
        <v>82</v>
      </c>
      <c r="D161" s="94">
        <v>17</v>
      </c>
      <c r="E161" s="94">
        <v>2</v>
      </c>
      <c r="F161" s="93" t="s">
        <v>133</v>
      </c>
      <c r="G161" s="94"/>
      <c r="H161" s="94"/>
      <c r="I161" s="10">
        <f>'Приложение 3'!J162</f>
        <v>0</v>
      </c>
      <c r="J161" s="10">
        <f>'Приложение 3'!K162</f>
        <v>0</v>
      </c>
      <c r="K161" s="10">
        <f>'Приложение 3'!L162</f>
        <v>0</v>
      </c>
    </row>
    <row r="162" spans="1:11">
      <c r="A162" s="92" t="s">
        <v>180</v>
      </c>
      <c r="B162" s="94" t="s">
        <v>130</v>
      </c>
      <c r="C162" s="94" t="s">
        <v>82</v>
      </c>
      <c r="D162" s="94">
        <v>17</v>
      </c>
      <c r="E162" s="94">
        <v>2</v>
      </c>
      <c r="F162" s="93" t="s">
        <v>133</v>
      </c>
      <c r="G162" s="94" t="s">
        <v>181</v>
      </c>
      <c r="H162" s="94" t="s">
        <v>0</v>
      </c>
      <c r="I162" s="10">
        <f>'Приложение 3'!J163</f>
        <v>0</v>
      </c>
      <c r="J162" s="10">
        <f>'Приложение 3'!K163</f>
        <v>0</v>
      </c>
      <c r="K162" s="10">
        <f>'Приложение 3'!L163</f>
        <v>0</v>
      </c>
    </row>
    <row r="163" spans="1:11">
      <c r="A163" s="92" t="s">
        <v>182</v>
      </c>
      <c r="B163" s="94" t="s">
        <v>130</v>
      </c>
      <c r="C163" s="94" t="s">
        <v>82</v>
      </c>
      <c r="D163" s="94">
        <v>17</v>
      </c>
      <c r="E163" s="94">
        <v>2</v>
      </c>
      <c r="F163" s="93" t="s">
        <v>133</v>
      </c>
      <c r="G163" s="94" t="s">
        <v>181</v>
      </c>
      <c r="H163" s="94">
        <v>700</v>
      </c>
      <c r="I163" s="10">
        <f>'Приложение 3'!J164</f>
        <v>0</v>
      </c>
      <c r="J163" s="10">
        <f>'Приложение 3'!K164</f>
        <v>0</v>
      </c>
      <c r="K163" s="10">
        <f>'Приложение 3'!L164</f>
        <v>0</v>
      </c>
    </row>
    <row r="164" spans="1:11">
      <c r="A164" s="92" t="s">
        <v>183</v>
      </c>
      <c r="B164" s="94" t="s">
        <v>130</v>
      </c>
      <c r="C164" s="94" t="s">
        <v>82</v>
      </c>
      <c r="D164" s="94">
        <v>17</v>
      </c>
      <c r="E164" s="94">
        <v>2</v>
      </c>
      <c r="F164" s="93" t="s">
        <v>133</v>
      </c>
      <c r="G164" s="94" t="s">
        <v>181</v>
      </c>
      <c r="H164" s="94">
        <v>730</v>
      </c>
      <c r="I164" s="10">
        <f>'Приложение 3'!J165</f>
        <v>0</v>
      </c>
      <c r="J164" s="10">
        <f>'Приложение 3'!K165</f>
        <v>0</v>
      </c>
      <c r="K164" s="10">
        <f>'Приложение 3'!L165</f>
        <v>0</v>
      </c>
    </row>
    <row r="165" spans="1:11">
      <c r="A165" s="89" t="s">
        <v>184</v>
      </c>
      <c r="B165" s="91">
        <v>99</v>
      </c>
      <c r="C165" s="91"/>
      <c r="D165" s="91"/>
      <c r="E165" s="91"/>
      <c r="F165" s="91"/>
      <c r="G165" s="91"/>
      <c r="H165" s="91"/>
      <c r="I165" s="7">
        <f>'Приложение 3'!J166</f>
        <v>0</v>
      </c>
      <c r="J165" s="7">
        <f>'Приложение 3'!K166</f>
        <v>0</v>
      </c>
      <c r="K165" s="7">
        <f>'Приложение 3'!L166</f>
        <v>0</v>
      </c>
    </row>
    <row r="166" spans="1:11">
      <c r="A166" s="92" t="s">
        <v>184</v>
      </c>
      <c r="B166" s="94">
        <v>99</v>
      </c>
      <c r="C166" s="94">
        <v>99</v>
      </c>
      <c r="D166" s="94"/>
      <c r="E166" s="94"/>
      <c r="F166" s="94"/>
      <c r="G166" s="94"/>
      <c r="H166" s="94"/>
      <c r="I166" s="10">
        <f>'Приложение 3'!J167</f>
        <v>0</v>
      </c>
      <c r="J166" s="10">
        <f>'Приложение 3'!K167</f>
        <v>0</v>
      </c>
      <c r="K166" s="10">
        <f>'Приложение 3'!L167</f>
        <v>0</v>
      </c>
    </row>
    <row r="167" spans="1:11" ht="30.6">
      <c r="A167" s="92" t="s">
        <v>304</v>
      </c>
      <c r="B167" s="94">
        <v>99</v>
      </c>
      <c r="C167" s="94">
        <v>99</v>
      </c>
      <c r="D167" s="94">
        <v>27</v>
      </c>
      <c r="E167" s="94">
        <v>0</v>
      </c>
      <c r="F167" s="94"/>
      <c r="G167" s="94"/>
      <c r="H167" s="94"/>
      <c r="I167" s="10">
        <f>'Приложение 3'!J168</f>
        <v>0</v>
      </c>
      <c r="J167" s="10">
        <f>'Приложение 3'!K168</f>
        <v>0</v>
      </c>
      <c r="K167" s="10">
        <f>'Приложение 3'!L168</f>
        <v>0</v>
      </c>
    </row>
    <row r="168" spans="1:11" ht="20.399999999999999">
      <c r="A168" s="92" t="s">
        <v>159</v>
      </c>
      <c r="B168" s="94">
        <v>99</v>
      </c>
      <c r="C168" s="94">
        <v>99</v>
      </c>
      <c r="D168" s="94">
        <v>27</v>
      </c>
      <c r="E168" s="94">
        <v>0</v>
      </c>
      <c r="F168" s="93" t="s">
        <v>84</v>
      </c>
      <c r="G168" s="94"/>
      <c r="H168" s="97"/>
      <c r="I168" s="10">
        <f>'Приложение 3'!J169</f>
        <v>0</v>
      </c>
      <c r="J168" s="10">
        <f>'Приложение 3'!K169</f>
        <v>0</v>
      </c>
      <c r="K168" s="10">
        <f>'Приложение 3'!L169</f>
        <v>0</v>
      </c>
    </row>
    <row r="169" spans="1:11">
      <c r="A169" s="92" t="s">
        <v>184</v>
      </c>
      <c r="B169" s="94">
        <v>99</v>
      </c>
      <c r="C169" s="94">
        <v>99</v>
      </c>
      <c r="D169" s="94">
        <v>27</v>
      </c>
      <c r="E169" s="94">
        <v>0</v>
      </c>
      <c r="F169" s="93" t="s">
        <v>84</v>
      </c>
      <c r="G169" s="94" t="s">
        <v>185</v>
      </c>
      <c r="H169" s="97"/>
      <c r="I169" s="10">
        <f>'Приложение 3'!J170</f>
        <v>0</v>
      </c>
      <c r="J169" s="10">
        <f>'Приложение 3'!K170</f>
        <v>0</v>
      </c>
      <c r="K169" s="10">
        <f>'Приложение 3'!L170</f>
        <v>0</v>
      </c>
    </row>
    <row r="170" spans="1:11">
      <c r="A170" s="92" t="s">
        <v>98</v>
      </c>
      <c r="B170" s="94">
        <v>99</v>
      </c>
      <c r="C170" s="94">
        <v>99</v>
      </c>
      <c r="D170" s="94">
        <v>27</v>
      </c>
      <c r="E170" s="94">
        <v>0</v>
      </c>
      <c r="F170" s="93" t="s">
        <v>84</v>
      </c>
      <c r="G170" s="94" t="s">
        <v>185</v>
      </c>
      <c r="H170" s="94">
        <v>800</v>
      </c>
      <c r="I170" s="10">
        <f>'Приложение 3'!J171</f>
        <v>0</v>
      </c>
      <c r="J170" s="10">
        <f>'Приложение 3'!K171</f>
        <v>0</v>
      </c>
      <c r="K170" s="10">
        <f>'Приложение 3'!L171</f>
        <v>0</v>
      </c>
    </row>
    <row r="171" spans="1:11">
      <c r="A171" s="101" t="s">
        <v>126</v>
      </c>
      <c r="B171" s="103">
        <v>99</v>
      </c>
      <c r="C171" s="103">
        <v>99</v>
      </c>
      <c r="D171" s="103">
        <v>27</v>
      </c>
      <c r="E171" s="103">
        <v>0</v>
      </c>
      <c r="F171" s="102" t="s">
        <v>84</v>
      </c>
      <c r="G171" s="103" t="s">
        <v>185</v>
      </c>
      <c r="H171" s="103">
        <v>870</v>
      </c>
      <c r="I171" s="10">
        <f>'Приложение 3'!J172</f>
        <v>0</v>
      </c>
      <c r="J171" s="10">
        <f>'Приложение 3'!K172</f>
        <v>0</v>
      </c>
      <c r="K171" s="10">
        <f>'Приложение 3'!L172</f>
        <v>0</v>
      </c>
    </row>
  </sheetData>
  <mergeCells count="9">
    <mergeCell ref="H1:K1"/>
    <mergeCell ref="A2:K2"/>
    <mergeCell ref="H3:K3"/>
    <mergeCell ref="A4:A5"/>
    <mergeCell ref="B4:B5"/>
    <mergeCell ref="C4:C5"/>
    <mergeCell ref="D4:G5"/>
    <mergeCell ref="H4:H5"/>
    <mergeCell ref="I4:K4"/>
  </mergeCells>
  <pageMargins left="0.43307089999999998" right="0.2362205" top="0.70275589999999999" bottom="1.220866" header="0.3" footer="0.3"/>
  <pageSetup paperSize="9" scale="91"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79"/>
  <sheetViews>
    <sheetView view="pageBreakPreview" topLeftCell="A85" zoomScaleSheetLayoutView="100" workbookViewId="0">
      <selection activeCell="A163" sqref="A163"/>
    </sheetView>
  </sheetViews>
  <sheetFormatPr defaultRowHeight="13.2"/>
  <cols>
    <col min="1" max="1" width="37.44140625" customWidth="1"/>
    <col min="2" max="4" width="4.109375" customWidth="1"/>
    <col min="5" max="5" width="7" customWidth="1"/>
    <col min="6" max="7" width="4.109375" customWidth="1"/>
    <col min="8" max="8" width="4.44140625" customWidth="1"/>
    <col min="9" max="9" width="5.44140625" customWidth="1"/>
    <col min="10" max="12" width="14" customWidth="1"/>
    <col min="14" max="14" width="15.6640625" bestFit="1" customWidth="1"/>
  </cols>
  <sheetData>
    <row r="1" spans="1:12" ht="108" customHeight="1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170" t="s">
        <v>335</v>
      </c>
      <c r="J1" s="185"/>
      <c r="K1" s="185"/>
      <c r="L1" s="185"/>
    </row>
    <row r="2" spans="1:12" ht="116.25" customHeight="1">
      <c r="A2" s="172" t="s">
        <v>336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ht="15" customHeight="1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86" t="s">
        <v>1</v>
      </c>
      <c r="J3" s="186"/>
      <c r="K3" s="186"/>
      <c r="L3" s="186"/>
    </row>
    <row r="4" spans="1:12" ht="19.5" customHeight="1">
      <c r="A4" s="171" t="s">
        <v>2</v>
      </c>
      <c r="B4" s="171" t="s">
        <v>5</v>
      </c>
      <c r="C4" s="171"/>
      <c r="D4" s="171"/>
      <c r="E4" s="171"/>
      <c r="F4" s="171" t="s">
        <v>22</v>
      </c>
      <c r="G4" s="171" t="s">
        <v>3</v>
      </c>
      <c r="H4" s="171" t="s">
        <v>4</v>
      </c>
      <c r="I4" s="171" t="s">
        <v>21</v>
      </c>
      <c r="J4" s="171" t="s">
        <v>7</v>
      </c>
      <c r="K4" s="171"/>
      <c r="L4" s="171"/>
    </row>
    <row r="5" spans="1:12" ht="14.85" customHeight="1">
      <c r="A5" s="171" t="s">
        <v>0</v>
      </c>
      <c r="B5" s="171" t="s">
        <v>0</v>
      </c>
      <c r="C5" s="171"/>
      <c r="D5" s="171"/>
      <c r="E5" s="171"/>
      <c r="F5" s="171" t="s">
        <v>0</v>
      </c>
      <c r="G5" s="171" t="s">
        <v>0</v>
      </c>
      <c r="H5" s="171" t="s">
        <v>0</v>
      </c>
      <c r="I5" s="171" t="s">
        <v>0</v>
      </c>
      <c r="J5" s="162" t="s">
        <v>300</v>
      </c>
      <c r="K5" s="162" t="s">
        <v>301</v>
      </c>
      <c r="L5" s="162" t="s">
        <v>324</v>
      </c>
    </row>
    <row r="6" spans="1:12" ht="13.65" customHeight="1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1" t="s">
        <v>17</v>
      </c>
      <c r="K6" s="11" t="s">
        <v>18</v>
      </c>
      <c r="L6" s="11" t="s">
        <v>20</v>
      </c>
    </row>
    <row r="7" spans="1:12" ht="13.65" customHeight="1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7">
        <f>J8+J52+J61+J71+J87+J95+J137</f>
        <v>2181.4999999999995</v>
      </c>
      <c r="K7" s="7">
        <f t="shared" ref="K7:L7" si="0">K8+K52+K61+K71+K87+K95+K137</f>
        <v>1538.3</v>
      </c>
      <c r="L7" s="7">
        <f t="shared" si="0"/>
        <v>1745.8999999999999</v>
      </c>
    </row>
    <row r="8" spans="1:12" ht="54" customHeight="1">
      <c r="A8" s="149" t="s">
        <v>309</v>
      </c>
      <c r="B8" s="150" t="s">
        <v>82</v>
      </c>
      <c r="C8" s="150">
        <v>0</v>
      </c>
      <c r="D8" s="150"/>
      <c r="E8" s="150"/>
      <c r="F8" s="150"/>
      <c r="G8" s="150"/>
      <c r="H8" s="150"/>
      <c r="I8" s="150"/>
      <c r="J8" s="151">
        <f>J9+J45</f>
        <v>1671.3999999999999</v>
      </c>
      <c r="K8" s="151">
        <f>K9+K45</f>
        <v>976.7</v>
      </c>
      <c r="L8" s="151">
        <f>L9+L45</f>
        <v>1050.5999999999999</v>
      </c>
    </row>
    <row r="9" spans="1:12" ht="40.799999999999997">
      <c r="A9" s="152" t="s">
        <v>295</v>
      </c>
      <c r="B9" s="153" t="s">
        <v>82</v>
      </c>
      <c r="C9" s="153" t="s">
        <v>85</v>
      </c>
      <c r="D9" s="153" t="s">
        <v>82</v>
      </c>
      <c r="E9" s="153"/>
      <c r="F9" s="153"/>
      <c r="G9" s="153"/>
      <c r="H9" s="153"/>
      <c r="I9" s="153"/>
      <c r="J9" s="154">
        <f>J15+J21+J26+J39+J44+J32</f>
        <v>1471.1</v>
      </c>
      <c r="K9" s="154">
        <f>K15+K21+K26+K39+K44+K32</f>
        <v>776.40000000000009</v>
      </c>
      <c r="L9" s="154">
        <f>L15+L21+L26+L39+L44+L32</f>
        <v>850.3</v>
      </c>
    </row>
    <row r="10" spans="1:12" ht="20.399999999999999">
      <c r="A10" s="152" t="s">
        <v>187</v>
      </c>
      <c r="B10" s="155" t="s">
        <v>82</v>
      </c>
      <c r="C10" s="155" t="s">
        <v>85</v>
      </c>
      <c r="D10" s="155" t="s">
        <v>82</v>
      </c>
      <c r="E10" s="155" t="s">
        <v>86</v>
      </c>
      <c r="F10" s="153"/>
      <c r="G10" s="156"/>
      <c r="H10" s="156"/>
      <c r="I10" s="100"/>
      <c r="J10" s="154">
        <f>J12</f>
        <v>168.6</v>
      </c>
      <c r="K10" s="154">
        <f>K12</f>
        <v>197</v>
      </c>
      <c r="L10" s="154">
        <f>L12</f>
        <v>217.89999999999998</v>
      </c>
    </row>
    <row r="11" spans="1:12" ht="51">
      <c r="A11" s="152" t="s">
        <v>87</v>
      </c>
      <c r="B11" s="155" t="s">
        <v>82</v>
      </c>
      <c r="C11" s="155" t="s">
        <v>85</v>
      </c>
      <c r="D11" s="155" t="s">
        <v>82</v>
      </c>
      <c r="E11" s="155" t="s">
        <v>86</v>
      </c>
      <c r="F11" s="153" t="s">
        <v>260</v>
      </c>
      <c r="G11" s="156"/>
      <c r="H11" s="156"/>
      <c r="I11" s="100"/>
      <c r="J11" s="154"/>
      <c r="K11" s="154"/>
      <c r="L11" s="154"/>
    </row>
    <row r="12" spans="1:12" ht="20.399999999999999">
      <c r="A12" s="152" t="s">
        <v>88</v>
      </c>
      <c r="B12" s="155" t="s">
        <v>82</v>
      </c>
      <c r="C12" s="155" t="s">
        <v>85</v>
      </c>
      <c r="D12" s="155" t="s">
        <v>82</v>
      </c>
      <c r="E12" s="155" t="s">
        <v>86</v>
      </c>
      <c r="F12" s="153" t="s">
        <v>261</v>
      </c>
      <c r="G12" s="156"/>
      <c r="H12" s="156"/>
      <c r="I12" s="100"/>
      <c r="J12" s="154">
        <f t="shared" ref="J12:L14" si="1">J13</f>
        <v>168.6</v>
      </c>
      <c r="K12" s="154">
        <f t="shared" si="1"/>
        <v>197</v>
      </c>
      <c r="L12" s="154">
        <f t="shared" si="1"/>
        <v>217.89999999999998</v>
      </c>
    </row>
    <row r="13" spans="1:12">
      <c r="A13" s="152" t="s">
        <v>81</v>
      </c>
      <c r="B13" s="153" t="s">
        <v>82</v>
      </c>
      <c r="C13" s="153" t="s">
        <v>85</v>
      </c>
      <c r="D13" s="153" t="s">
        <v>82</v>
      </c>
      <c r="E13" s="153" t="s">
        <v>86</v>
      </c>
      <c r="F13" s="157" t="s">
        <v>261</v>
      </c>
      <c r="G13" s="153" t="s">
        <v>82</v>
      </c>
      <c r="H13" s="153"/>
      <c r="I13" s="153"/>
      <c r="J13" s="154">
        <f t="shared" si="1"/>
        <v>168.6</v>
      </c>
      <c r="K13" s="154">
        <f t="shared" si="1"/>
        <v>197</v>
      </c>
      <c r="L13" s="154">
        <f t="shared" si="1"/>
        <v>217.89999999999998</v>
      </c>
    </row>
    <row r="14" spans="1:12" ht="40.799999999999997">
      <c r="A14" s="152" t="s">
        <v>83</v>
      </c>
      <c r="B14" s="153" t="s">
        <v>82</v>
      </c>
      <c r="C14" s="153" t="s">
        <v>85</v>
      </c>
      <c r="D14" s="153" t="s">
        <v>82</v>
      </c>
      <c r="E14" s="153" t="s">
        <v>86</v>
      </c>
      <c r="F14" s="157" t="s">
        <v>261</v>
      </c>
      <c r="G14" s="153" t="s">
        <v>82</v>
      </c>
      <c r="H14" s="156" t="s">
        <v>84</v>
      </c>
      <c r="I14" s="156"/>
      <c r="J14" s="154">
        <f t="shared" si="1"/>
        <v>168.6</v>
      </c>
      <c r="K14" s="154">
        <f t="shared" si="1"/>
        <v>197</v>
      </c>
      <c r="L14" s="154">
        <f t="shared" si="1"/>
        <v>217.89999999999998</v>
      </c>
    </row>
    <row r="15" spans="1:12" ht="30.6">
      <c r="A15" s="152" t="s">
        <v>310</v>
      </c>
      <c r="B15" s="153" t="s">
        <v>82</v>
      </c>
      <c r="C15" s="153" t="s">
        <v>85</v>
      </c>
      <c r="D15" s="153" t="s">
        <v>82</v>
      </c>
      <c r="E15" s="153" t="s">
        <v>86</v>
      </c>
      <c r="F15" s="157" t="s">
        <v>261</v>
      </c>
      <c r="G15" s="153" t="s">
        <v>82</v>
      </c>
      <c r="H15" s="156" t="s">
        <v>84</v>
      </c>
      <c r="I15" s="156" t="s">
        <v>294</v>
      </c>
      <c r="J15" s="154">
        <f>'Приложение 4'!I14</f>
        <v>168.6</v>
      </c>
      <c r="K15" s="154">
        <f>'Приложение 4'!J14</f>
        <v>197</v>
      </c>
      <c r="L15" s="154">
        <f>'Приложение 4'!K14</f>
        <v>217.89999999999998</v>
      </c>
    </row>
    <row r="16" spans="1:12" ht="20.399999999999999">
      <c r="A16" s="152" t="s">
        <v>262</v>
      </c>
      <c r="B16" s="153" t="s">
        <v>82</v>
      </c>
      <c r="C16" s="153" t="s">
        <v>85</v>
      </c>
      <c r="D16" s="153" t="s">
        <v>82</v>
      </c>
      <c r="E16" s="153" t="s">
        <v>92</v>
      </c>
      <c r="F16" s="153"/>
      <c r="G16" s="153"/>
      <c r="H16" s="156"/>
      <c r="I16" s="100"/>
      <c r="J16" s="154">
        <f>J17+J22</f>
        <v>849.5</v>
      </c>
      <c r="K16" s="154">
        <f>K17+K22</f>
        <v>246.1</v>
      </c>
      <c r="L16" s="154">
        <f>L17+L22</f>
        <v>299.10000000000002</v>
      </c>
    </row>
    <row r="17" spans="1:12" ht="20.399999999999999">
      <c r="A17" s="152" t="s">
        <v>93</v>
      </c>
      <c r="B17" s="153" t="s">
        <v>82</v>
      </c>
      <c r="C17" s="153" t="s">
        <v>85</v>
      </c>
      <c r="D17" s="153" t="s">
        <v>82</v>
      </c>
      <c r="E17" s="153" t="s">
        <v>92</v>
      </c>
      <c r="F17" s="153" t="s">
        <v>263</v>
      </c>
      <c r="G17" s="153"/>
      <c r="H17" s="156"/>
      <c r="I17" s="100"/>
      <c r="J17" s="154">
        <f>J18</f>
        <v>724.5</v>
      </c>
      <c r="K17" s="154">
        <f>K18</f>
        <v>236.1</v>
      </c>
      <c r="L17" s="154">
        <f>L18</f>
        <v>289.10000000000002</v>
      </c>
    </row>
    <row r="18" spans="1:12" ht="20.399999999999999">
      <c r="A18" s="152" t="s">
        <v>94</v>
      </c>
      <c r="B18" s="153" t="s">
        <v>82</v>
      </c>
      <c r="C18" s="153" t="s">
        <v>85</v>
      </c>
      <c r="D18" s="153" t="s">
        <v>82</v>
      </c>
      <c r="E18" s="153" t="s">
        <v>92</v>
      </c>
      <c r="F18" s="156">
        <v>240</v>
      </c>
      <c r="G18" s="153"/>
      <c r="H18" s="156"/>
      <c r="I18" s="100"/>
      <c r="J18" s="154">
        <f t="shared" ref="J18:L20" si="2">J19</f>
        <v>724.5</v>
      </c>
      <c r="K18" s="154">
        <f t="shared" si="2"/>
        <v>236.1</v>
      </c>
      <c r="L18" s="154">
        <f t="shared" si="2"/>
        <v>289.10000000000002</v>
      </c>
    </row>
    <row r="19" spans="1:12">
      <c r="A19" s="152" t="s">
        <v>81</v>
      </c>
      <c r="B19" s="153" t="s">
        <v>82</v>
      </c>
      <c r="C19" s="153" t="s">
        <v>85</v>
      </c>
      <c r="D19" s="153" t="s">
        <v>82</v>
      </c>
      <c r="E19" s="153" t="s">
        <v>92</v>
      </c>
      <c r="F19" s="156">
        <v>240</v>
      </c>
      <c r="G19" s="153" t="s">
        <v>82</v>
      </c>
      <c r="H19" s="153"/>
      <c r="I19" s="153"/>
      <c r="J19" s="154">
        <f t="shared" si="2"/>
        <v>724.5</v>
      </c>
      <c r="K19" s="154">
        <f t="shared" si="2"/>
        <v>236.1</v>
      </c>
      <c r="L19" s="154">
        <f t="shared" si="2"/>
        <v>289.10000000000002</v>
      </c>
    </row>
    <row r="20" spans="1:12" ht="40.799999999999997">
      <c r="A20" s="152" t="s">
        <v>83</v>
      </c>
      <c r="B20" s="153" t="s">
        <v>82</v>
      </c>
      <c r="C20" s="153" t="s">
        <v>85</v>
      </c>
      <c r="D20" s="153" t="s">
        <v>82</v>
      </c>
      <c r="E20" s="153" t="s">
        <v>92</v>
      </c>
      <c r="F20" s="156">
        <v>240</v>
      </c>
      <c r="G20" s="153" t="s">
        <v>82</v>
      </c>
      <c r="H20" s="153" t="s">
        <v>84</v>
      </c>
      <c r="I20" s="153"/>
      <c r="J20" s="154">
        <f t="shared" si="2"/>
        <v>724.5</v>
      </c>
      <c r="K20" s="154">
        <f t="shared" si="2"/>
        <v>236.1</v>
      </c>
      <c r="L20" s="154">
        <f t="shared" si="2"/>
        <v>289.10000000000002</v>
      </c>
    </row>
    <row r="21" spans="1:12" ht="30.6">
      <c r="A21" s="152" t="s">
        <v>310</v>
      </c>
      <c r="B21" s="153" t="s">
        <v>82</v>
      </c>
      <c r="C21" s="153" t="s">
        <v>85</v>
      </c>
      <c r="D21" s="153" t="s">
        <v>82</v>
      </c>
      <c r="E21" s="153" t="s">
        <v>92</v>
      </c>
      <c r="F21" s="156">
        <v>240</v>
      </c>
      <c r="G21" s="153" t="s">
        <v>82</v>
      </c>
      <c r="H21" s="156" t="s">
        <v>84</v>
      </c>
      <c r="I21" s="156" t="s">
        <v>294</v>
      </c>
      <c r="J21" s="154">
        <f>'Приложение 4'!I19</f>
        <v>724.5</v>
      </c>
      <c r="K21" s="154">
        <f>'Приложение 4'!J19</f>
        <v>236.1</v>
      </c>
      <c r="L21" s="154">
        <f>'Приложение 4'!K19</f>
        <v>289.10000000000002</v>
      </c>
    </row>
    <row r="22" spans="1:12">
      <c r="A22" s="152" t="s">
        <v>98</v>
      </c>
      <c r="B22" s="153" t="s">
        <v>82</v>
      </c>
      <c r="C22" s="153" t="s">
        <v>85</v>
      </c>
      <c r="D22" s="153" t="s">
        <v>82</v>
      </c>
      <c r="E22" s="153" t="s">
        <v>92</v>
      </c>
      <c r="F22" s="156" t="s">
        <v>264</v>
      </c>
      <c r="G22" s="153"/>
      <c r="H22" s="156"/>
      <c r="I22" s="156"/>
      <c r="J22" s="154">
        <f>J23</f>
        <v>125</v>
      </c>
      <c r="K22" s="154">
        <f>K23</f>
        <v>10</v>
      </c>
      <c r="L22" s="154">
        <f>L23</f>
        <v>10</v>
      </c>
    </row>
    <row r="23" spans="1:12">
      <c r="A23" s="152" t="s">
        <v>99</v>
      </c>
      <c r="B23" s="153" t="s">
        <v>82</v>
      </c>
      <c r="C23" s="153" t="s">
        <v>85</v>
      </c>
      <c r="D23" s="153" t="s">
        <v>82</v>
      </c>
      <c r="E23" s="153" t="s">
        <v>92</v>
      </c>
      <c r="F23" s="100">
        <v>850</v>
      </c>
      <c r="G23" s="153"/>
      <c r="H23" s="156"/>
      <c r="I23" s="156"/>
      <c r="J23" s="154">
        <f t="shared" ref="J23:L25" si="3">J24</f>
        <v>125</v>
      </c>
      <c r="K23" s="154">
        <f t="shared" si="3"/>
        <v>10</v>
      </c>
      <c r="L23" s="154">
        <f t="shared" si="3"/>
        <v>10</v>
      </c>
    </row>
    <row r="24" spans="1:12">
      <c r="A24" s="152" t="s">
        <v>81</v>
      </c>
      <c r="B24" s="153" t="s">
        <v>82</v>
      </c>
      <c r="C24" s="153" t="s">
        <v>85</v>
      </c>
      <c r="D24" s="153" t="s">
        <v>82</v>
      </c>
      <c r="E24" s="153" t="s">
        <v>92</v>
      </c>
      <c r="F24" s="156" t="s">
        <v>265</v>
      </c>
      <c r="G24" s="153" t="s">
        <v>82</v>
      </c>
      <c r="H24" s="153"/>
      <c r="I24" s="153"/>
      <c r="J24" s="154">
        <f t="shared" si="3"/>
        <v>125</v>
      </c>
      <c r="K24" s="154">
        <f t="shared" si="3"/>
        <v>10</v>
      </c>
      <c r="L24" s="154">
        <f t="shared" si="3"/>
        <v>10</v>
      </c>
    </row>
    <row r="25" spans="1:12" ht="40.799999999999997">
      <c r="A25" s="152" t="s">
        <v>83</v>
      </c>
      <c r="B25" s="153" t="s">
        <v>82</v>
      </c>
      <c r="C25" s="153" t="s">
        <v>85</v>
      </c>
      <c r="D25" s="153" t="s">
        <v>82</v>
      </c>
      <c r="E25" s="153" t="s">
        <v>92</v>
      </c>
      <c r="F25" s="156" t="s">
        <v>265</v>
      </c>
      <c r="G25" s="153" t="s">
        <v>82</v>
      </c>
      <c r="H25" s="153" t="s">
        <v>84</v>
      </c>
      <c r="I25" s="153"/>
      <c r="J25" s="154">
        <f t="shared" si="3"/>
        <v>125</v>
      </c>
      <c r="K25" s="154">
        <f t="shared" si="3"/>
        <v>10</v>
      </c>
      <c r="L25" s="154">
        <f t="shared" si="3"/>
        <v>10</v>
      </c>
    </row>
    <row r="26" spans="1:12" ht="30.6">
      <c r="A26" s="152" t="s">
        <v>310</v>
      </c>
      <c r="B26" s="153" t="s">
        <v>82</v>
      </c>
      <c r="C26" s="153" t="s">
        <v>85</v>
      </c>
      <c r="D26" s="153" t="s">
        <v>82</v>
      </c>
      <c r="E26" s="153" t="s">
        <v>92</v>
      </c>
      <c r="F26" s="156" t="s">
        <v>265</v>
      </c>
      <c r="G26" s="153" t="s">
        <v>82</v>
      </c>
      <c r="H26" s="156" t="s">
        <v>84</v>
      </c>
      <c r="I26" s="156" t="s">
        <v>294</v>
      </c>
      <c r="J26" s="154">
        <f>'Приложение 4'!I23</f>
        <v>125</v>
      </c>
      <c r="K26" s="154">
        <f>'Приложение 4'!J23</f>
        <v>10</v>
      </c>
      <c r="L26" s="154">
        <f>'Приложение 4'!K23</f>
        <v>10</v>
      </c>
    </row>
    <row r="27" spans="1:12" ht="30.6">
      <c r="A27" s="152" t="s">
        <v>266</v>
      </c>
      <c r="B27" s="153" t="s">
        <v>82</v>
      </c>
      <c r="C27" s="153" t="s">
        <v>85</v>
      </c>
      <c r="D27" s="153" t="s">
        <v>82</v>
      </c>
      <c r="E27" s="153" t="s">
        <v>103</v>
      </c>
      <c r="F27" s="156"/>
      <c r="G27" s="153"/>
      <c r="H27" s="156"/>
      <c r="I27" s="156"/>
      <c r="J27" s="154">
        <f>J28</f>
        <v>91.8</v>
      </c>
      <c r="K27" s="154">
        <f t="shared" ref="K27:L31" si="4">K28</f>
        <v>333.3</v>
      </c>
      <c r="L27" s="154">
        <f t="shared" si="4"/>
        <v>333.3</v>
      </c>
    </row>
    <row r="28" spans="1:12" ht="51">
      <c r="A28" s="152" t="s">
        <v>87</v>
      </c>
      <c r="B28" s="153" t="s">
        <v>82</v>
      </c>
      <c r="C28" s="153" t="s">
        <v>85</v>
      </c>
      <c r="D28" s="153" t="s">
        <v>82</v>
      </c>
      <c r="E28" s="153" t="s">
        <v>103</v>
      </c>
      <c r="F28" s="153" t="s">
        <v>260</v>
      </c>
      <c r="G28" s="156"/>
      <c r="H28" s="156"/>
      <c r="I28" s="156"/>
      <c r="J28" s="154">
        <f>J29</f>
        <v>91.8</v>
      </c>
      <c r="K28" s="154">
        <f t="shared" si="4"/>
        <v>333.3</v>
      </c>
      <c r="L28" s="154">
        <f t="shared" si="4"/>
        <v>333.3</v>
      </c>
    </row>
    <row r="29" spans="1:12" ht="20.399999999999999">
      <c r="A29" s="152" t="s">
        <v>88</v>
      </c>
      <c r="B29" s="153" t="s">
        <v>82</v>
      </c>
      <c r="C29" s="153" t="s">
        <v>85</v>
      </c>
      <c r="D29" s="153" t="s">
        <v>82</v>
      </c>
      <c r="E29" s="153" t="s">
        <v>103</v>
      </c>
      <c r="F29" s="153" t="s">
        <v>261</v>
      </c>
      <c r="G29" s="156"/>
      <c r="H29" s="156"/>
      <c r="I29" s="156"/>
      <c r="J29" s="154">
        <f>J30</f>
        <v>91.8</v>
      </c>
      <c r="K29" s="154">
        <f t="shared" si="4"/>
        <v>333.3</v>
      </c>
      <c r="L29" s="154">
        <f t="shared" si="4"/>
        <v>333.3</v>
      </c>
    </row>
    <row r="30" spans="1:12">
      <c r="A30" s="152" t="s">
        <v>81</v>
      </c>
      <c r="B30" s="153" t="s">
        <v>82</v>
      </c>
      <c r="C30" s="153" t="s">
        <v>85</v>
      </c>
      <c r="D30" s="153" t="s">
        <v>82</v>
      </c>
      <c r="E30" s="153" t="s">
        <v>103</v>
      </c>
      <c r="F30" s="157" t="s">
        <v>261</v>
      </c>
      <c r="G30" s="153" t="s">
        <v>82</v>
      </c>
      <c r="H30" s="153"/>
      <c r="I30" s="156"/>
      <c r="J30" s="154">
        <f>J31</f>
        <v>91.8</v>
      </c>
      <c r="K30" s="154">
        <f t="shared" si="4"/>
        <v>333.3</v>
      </c>
      <c r="L30" s="154">
        <f t="shared" si="4"/>
        <v>333.3</v>
      </c>
    </row>
    <row r="31" spans="1:12" ht="40.799999999999997">
      <c r="A31" s="152" t="s">
        <v>83</v>
      </c>
      <c r="B31" s="153" t="s">
        <v>82</v>
      </c>
      <c r="C31" s="153" t="s">
        <v>85</v>
      </c>
      <c r="D31" s="153" t="s">
        <v>82</v>
      </c>
      <c r="E31" s="153" t="s">
        <v>103</v>
      </c>
      <c r="F31" s="157" t="s">
        <v>261</v>
      </c>
      <c r="G31" s="153" t="s">
        <v>82</v>
      </c>
      <c r="H31" s="156" t="s">
        <v>84</v>
      </c>
      <c r="I31" s="156"/>
      <c r="J31" s="154">
        <f>J32</f>
        <v>91.8</v>
      </c>
      <c r="K31" s="154">
        <f t="shared" si="4"/>
        <v>333.3</v>
      </c>
      <c r="L31" s="154">
        <f t="shared" si="4"/>
        <v>333.3</v>
      </c>
    </row>
    <row r="32" spans="1:12" ht="30.6">
      <c r="A32" s="152" t="s">
        <v>310</v>
      </c>
      <c r="B32" s="153" t="s">
        <v>82</v>
      </c>
      <c r="C32" s="153" t="s">
        <v>85</v>
      </c>
      <c r="D32" s="153" t="s">
        <v>82</v>
      </c>
      <c r="E32" s="153" t="s">
        <v>103</v>
      </c>
      <c r="F32" s="157" t="s">
        <v>261</v>
      </c>
      <c r="G32" s="153" t="s">
        <v>82</v>
      </c>
      <c r="H32" s="156" t="s">
        <v>84</v>
      </c>
      <c r="I32" s="156" t="s">
        <v>294</v>
      </c>
      <c r="J32" s="154">
        <f>'Приложение 4'!I29</f>
        <v>91.8</v>
      </c>
      <c r="K32" s="154">
        <f>'Приложение 4'!J29</f>
        <v>333.3</v>
      </c>
      <c r="L32" s="154">
        <f>'Приложение 4'!K29</f>
        <v>333.3</v>
      </c>
    </row>
    <row r="33" spans="1:12" ht="20.399999999999999">
      <c r="A33" s="92" t="s">
        <v>104</v>
      </c>
      <c r="B33" s="155" t="s">
        <v>82</v>
      </c>
      <c r="C33" s="155" t="s">
        <v>85</v>
      </c>
      <c r="D33" s="155" t="s">
        <v>82</v>
      </c>
      <c r="E33" s="155">
        <v>44200</v>
      </c>
      <c r="F33" s="156"/>
      <c r="G33" s="153"/>
      <c r="H33" s="156"/>
      <c r="I33" s="156"/>
      <c r="J33" s="154">
        <f>J34+J40</f>
        <v>361.2</v>
      </c>
      <c r="K33" s="154">
        <f t="shared" ref="J33:L38" si="5">K34</f>
        <v>0</v>
      </c>
      <c r="L33" s="154">
        <f t="shared" si="5"/>
        <v>0</v>
      </c>
    </row>
    <row r="34" spans="1:12" ht="30.6">
      <c r="A34" s="152" t="str">
        <f>'[1]Приложение 6'!A34</f>
        <v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v>
      </c>
      <c r="B34" s="155" t="s">
        <v>82</v>
      </c>
      <c r="C34" s="155" t="s">
        <v>85</v>
      </c>
      <c r="D34" s="155" t="s">
        <v>82</v>
      </c>
      <c r="E34" s="155">
        <v>44205</v>
      </c>
      <c r="F34" s="155"/>
      <c r="G34" s="155"/>
      <c r="H34" s="155"/>
      <c r="I34" s="97"/>
      <c r="J34" s="154">
        <f t="shared" si="5"/>
        <v>361.2</v>
      </c>
      <c r="K34" s="154">
        <f t="shared" si="5"/>
        <v>0</v>
      </c>
      <c r="L34" s="154">
        <f t="shared" si="5"/>
        <v>0</v>
      </c>
    </row>
    <row r="35" spans="1:12" ht="51">
      <c r="A35" s="152" t="s">
        <v>87</v>
      </c>
      <c r="B35" s="155" t="s">
        <v>82</v>
      </c>
      <c r="C35" s="155" t="s">
        <v>85</v>
      </c>
      <c r="D35" s="155" t="s">
        <v>82</v>
      </c>
      <c r="E35" s="155">
        <v>44205</v>
      </c>
      <c r="F35" s="155">
        <v>100</v>
      </c>
      <c r="G35" s="155"/>
      <c r="H35" s="155"/>
      <c r="I35" s="97"/>
      <c r="J35" s="154">
        <f t="shared" si="5"/>
        <v>361.2</v>
      </c>
      <c r="K35" s="154">
        <f t="shared" si="5"/>
        <v>0</v>
      </c>
      <c r="L35" s="154">
        <f t="shared" si="5"/>
        <v>0</v>
      </c>
    </row>
    <row r="36" spans="1:12" ht="20.399999999999999">
      <c r="A36" s="152" t="s">
        <v>88</v>
      </c>
      <c r="B36" s="155" t="s">
        <v>82</v>
      </c>
      <c r="C36" s="155" t="s">
        <v>85</v>
      </c>
      <c r="D36" s="155" t="s">
        <v>82</v>
      </c>
      <c r="E36" s="155">
        <v>44205</v>
      </c>
      <c r="F36" s="153">
        <v>120</v>
      </c>
      <c r="G36" s="155"/>
      <c r="H36" s="155"/>
      <c r="I36" s="97"/>
      <c r="J36" s="154">
        <f t="shared" si="5"/>
        <v>361.2</v>
      </c>
      <c r="K36" s="154">
        <f t="shared" si="5"/>
        <v>0</v>
      </c>
      <c r="L36" s="154">
        <f t="shared" si="5"/>
        <v>0</v>
      </c>
    </row>
    <row r="37" spans="1:12">
      <c r="A37" s="152" t="s">
        <v>81</v>
      </c>
      <c r="B37" s="155" t="s">
        <v>82</v>
      </c>
      <c r="C37" s="155" t="s">
        <v>85</v>
      </c>
      <c r="D37" s="155" t="s">
        <v>82</v>
      </c>
      <c r="E37" s="155">
        <v>44205</v>
      </c>
      <c r="F37" s="156">
        <v>120</v>
      </c>
      <c r="G37" s="155" t="s">
        <v>82</v>
      </c>
      <c r="H37" s="155"/>
      <c r="I37" s="155"/>
      <c r="J37" s="154">
        <f t="shared" si="5"/>
        <v>361.2</v>
      </c>
      <c r="K37" s="154">
        <f t="shared" si="5"/>
        <v>0</v>
      </c>
      <c r="L37" s="154">
        <f t="shared" si="5"/>
        <v>0</v>
      </c>
    </row>
    <row r="38" spans="1:12" ht="40.799999999999997">
      <c r="A38" s="152" t="s">
        <v>83</v>
      </c>
      <c r="B38" s="155" t="s">
        <v>82</v>
      </c>
      <c r="C38" s="155" t="s">
        <v>85</v>
      </c>
      <c r="D38" s="155" t="s">
        <v>82</v>
      </c>
      <c r="E38" s="155">
        <v>44205</v>
      </c>
      <c r="F38" s="156">
        <v>120</v>
      </c>
      <c r="G38" s="155" t="s">
        <v>82</v>
      </c>
      <c r="H38" s="155" t="s">
        <v>84</v>
      </c>
      <c r="I38" s="155"/>
      <c r="J38" s="154">
        <f t="shared" si="5"/>
        <v>361.2</v>
      </c>
      <c r="K38" s="154">
        <f t="shared" si="5"/>
        <v>0</v>
      </c>
      <c r="L38" s="154">
        <f t="shared" si="5"/>
        <v>0</v>
      </c>
    </row>
    <row r="39" spans="1:12" ht="30.6">
      <c r="A39" s="152" t="s">
        <v>310</v>
      </c>
      <c r="B39" s="155" t="s">
        <v>82</v>
      </c>
      <c r="C39" s="155" t="s">
        <v>85</v>
      </c>
      <c r="D39" s="155" t="s">
        <v>82</v>
      </c>
      <c r="E39" s="155">
        <v>44205</v>
      </c>
      <c r="F39" s="156">
        <v>120</v>
      </c>
      <c r="G39" s="155" t="s">
        <v>82</v>
      </c>
      <c r="H39" s="158" t="s">
        <v>84</v>
      </c>
      <c r="I39" s="155">
        <v>913</v>
      </c>
      <c r="J39" s="154">
        <f>'Приложение 4'!I35</f>
        <v>361.2</v>
      </c>
      <c r="K39" s="154">
        <f>'Приложение 4'!J35</f>
        <v>0</v>
      </c>
      <c r="L39" s="154">
        <f>'Приложение 4'!K35</f>
        <v>0</v>
      </c>
    </row>
    <row r="40" spans="1:12" ht="20.399999999999999">
      <c r="A40" s="152" t="s">
        <v>93</v>
      </c>
      <c r="B40" s="155" t="s">
        <v>82</v>
      </c>
      <c r="C40" s="155" t="s">
        <v>85</v>
      </c>
      <c r="D40" s="155" t="s">
        <v>82</v>
      </c>
      <c r="E40" s="155">
        <v>44205</v>
      </c>
      <c r="F40" s="156" t="s">
        <v>263</v>
      </c>
      <c r="G40" s="155"/>
      <c r="H40" s="158"/>
      <c r="I40" s="158"/>
      <c r="J40" s="154">
        <f t="shared" ref="J40:L43" si="6">J41</f>
        <v>0</v>
      </c>
      <c r="K40" s="154">
        <f t="shared" si="6"/>
        <v>0</v>
      </c>
      <c r="L40" s="154">
        <f t="shared" si="6"/>
        <v>0</v>
      </c>
    </row>
    <row r="41" spans="1:12" ht="20.399999999999999">
      <c r="A41" s="152" t="s">
        <v>94</v>
      </c>
      <c r="B41" s="155" t="s">
        <v>82</v>
      </c>
      <c r="C41" s="155" t="s">
        <v>85</v>
      </c>
      <c r="D41" s="155" t="s">
        <v>82</v>
      </c>
      <c r="E41" s="155">
        <v>44205</v>
      </c>
      <c r="F41" s="153" t="s">
        <v>267</v>
      </c>
      <c r="G41" s="155"/>
      <c r="H41" s="155"/>
      <c r="I41" s="97"/>
      <c r="J41" s="154">
        <f t="shared" si="6"/>
        <v>0</v>
      </c>
      <c r="K41" s="154">
        <f t="shared" si="6"/>
        <v>0</v>
      </c>
      <c r="L41" s="154">
        <f t="shared" si="6"/>
        <v>0</v>
      </c>
    </row>
    <row r="42" spans="1:12">
      <c r="A42" s="152" t="s">
        <v>81</v>
      </c>
      <c r="B42" s="155" t="s">
        <v>82</v>
      </c>
      <c r="C42" s="155" t="s">
        <v>85</v>
      </c>
      <c r="D42" s="155" t="s">
        <v>82</v>
      </c>
      <c r="E42" s="155">
        <v>44205</v>
      </c>
      <c r="F42" s="156" t="s">
        <v>267</v>
      </c>
      <c r="G42" s="155" t="s">
        <v>82</v>
      </c>
      <c r="H42" s="155"/>
      <c r="I42" s="155"/>
      <c r="J42" s="154">
        <f t="shared" si="6"/>
        <v>0</v>
      </c>
      <c r="K42" s="154">
        <f t="shared" si="6"/>
        <v>0</v>
      </c>
      <c r="L42" s="154">
        <f t="shared" si="6"/>
        <v>0</v>
      </c>
    </row>
    <row r="43" spans="1:12" ht="40.799999999999997">
      <c r="A43" s="152" t="s">
        <v>83</v>
      </c>
      <c r="B43" s="155" t="s">
        <v>82</v>
      </c>
      <c r="C43" s="155" t="s">
        <v>85</v>
      </c>
      <c r="D43" s="155" t="s">
        <v>82</v>
      </c>
      <c r="E43" s="155">
        <v>44205</v>
      </c>
      <c r="F43" s="156" t="s">
        <v>267</v>
      </c>
      <c r="G43" s="155" t="s">
        <v>82</v>
      </c>
      <c r="H43" s="155" t="s">
        <v>84</v>
      </c>
      <c r="I43" s="155"/>
      <c r="J43" s="154">
        <f t="shared" si="6"/>
        <v>0</v>
      </c>
      <c r="K43" s="154">
        <f t="shared" si="6"/>
        <v>0</v>
      </c>
      <c r="L43" s="154">
        <f t="shared" si="6"/>
        <v>0</v>
      </c>
    </row>
    <row r="44" spans="1:12" ht="30.6">
      <c r="A44" s="152" t="s">
        <v>310</v>
      </c>
      <c r="B44" s="155" t="s">
        <v>82</v>
      </c>
      <c r="C44" s="155" t="s">
        <v>85</v>
      </c>
      <c r="D44" s="155" t="s">
        <v>82</v>
      </c>
      <c r="E44" s="155">
        <v>44205</v>
      </c>
      <c r="F44" s="156" t="s">
        <v>267</v>
      </c>
      <c r="G44" s="155" t="s">
        <v>82</v>
      </c>
      <c r="H44" s="158" t="s">
        <v>84</v>
      </c>
      <c r="I44" s="155">
        <v>917</v>
      </c>
      <c r="J44" s="154">
        <f>'Приложение 4'!I39</f>
        <v>0</v>
      </c>
      <c r="K44" s="154">
        <f>'Приложение 4'!J39</f>
        <v>0</v>
      </c>
      <c r="L44" s="154">
        <f>'Приложение 4'!K39</f>
        <v>0</v>
      </c>
    </row>
    <row r="45" spans="1:12" ht="40.799999999999997">
      <c r="A45" s="152" t="s">
        <v>311</v>
      </c>
      <c r="B45" s="155" t="s">
        <v>82</v>
      </c>
      <c r="C45" s="155" t="s">
        <v>85</v>
      </c>
      <c r="D45" s="155" t="s">
        <v>135</v>
      </c>
      <c r="E45" s="155"/>
      <c r="F45" s="155"/>
      <c r="G45" s="158"/>
      <c r="H45" s="158"/>
      <c r="I45" s="97"/>
      <c r="J45" s="154">
        <f t="shared" ref="J45:L50" si="7">J46</f>
        <v>200.3</v>
      </c>
      <c r="K45" s="154">
        <f t="shared" si="7"/>
        <v>200.3</v>
      </c>
      <c r="L45" s="154">
        <f t="shared" si="7"/>
        <v>200.3</v>
      </c>
    </row>
    <row r="46" spans="1:12" ht="20.399999999999999">
      <c r="A46" s="152" t="s">
        <v>172</v>
      </c>
      <c r="B46" s="155" t="s">
        <v>82</v>
      </c>
      <c r="C46" s="155" t="s">
        <v>85</v>
      </c>
      <c r="D46" s="155" t="s">
        <v>135</v>
      </c>
      <c r="E46" s="153" t="s">
        <v>173</v>
      </c>
      <c r="F46" s="155"/>
      <c r="G46" s="158"/>
      <c r="H46" s="158"/>
      <c r="I46" s="97"/>
      <c r="J46" s="154">
        <f t="shared" si="7"/>
        <v>200.3</v>
      </c>
      <c r="K46" s="154">
        <f t="shared" si="7"/>
        <v>200.3</v>
      </c>
      <c r="L46" s="154">
        <f t="shared" si="7"/>
        <v>200.3</v>
      </c>
    </row>
    <row r="47" spans="1:12" ht="20.399999999999999">
      <c r="A47" s="152" t="s">
        <v>174</v>
      </c>
      <c r="B47" s="155" t="s">
        <v>82</v>
      </c>
      <c r="C47" s="155" t="s">
        <v>85</v>
      </c>
      <c r="D47" s="155" t="s">
        <v>135</v>
      </c>
      <c r="E47" s="155" t="s">
        <v>175</v>
      </c>
      <c r="F47" s="155"/>
      <c r="G47" s="155"/>
      <c r="H47" s="158"/>
      <c r="I47" s="97"/>
      <c r="J47" s="154">
        <f t="shared" si="7"/>
        <v>200.3</v>
      </c>
      <c r="K47" s="154">
        <f t="shared" si="7"/>
        <v>200.3</v>
      </c>
      <c r="L47" s="154">
        <f t="shared" si="7"/>
        <v>200.3</v>
      </c>
    </row>
    <row r="48" spans="1:12">
      <c r="A48" s="152" t="s">
        <v>176</v>
      </c>
      <c r="B48" s="155" t="s">
        <v>82</v>
      </c>
      <c r="C48" s="155" t="s">
        <v>85</v>
      </c>
      <c r="D48" s="155" t="s">
        <v>135</v>
      </c>
      <c r="E48" s="155" t="s">
        <v>175</v>
      </c>
      <c r="F48" s="155">
        <v>300</v>
      </c>
      <c r="G48" s="155"/>
      <c r="H48" s="158"/>
      <c r="I48" s="97"/>
      <c r="J48" s="154">
        <f t="shared" si="7"/>
        <v>200.3</v>
      </c>
      <c r="K48" s="154">
        <f t="shared" si="7"/>
        <v>200.3</v>
      </c>
      <c r="L48" s="154">
        <f t="shared" si="7"/>
        <v>200.3</v>
      </c>
    </row>
    <row r="49" spans="1:12">
      <c r="A49" s="152" t="s">
        <v>170</v>
      </c>
      <c r="B49" s="155" t="s">
        <v>82</v>
      </c>
      <c r="C49" s="155" t="s">
        <v>85</v>
      </c>
      <c r="D49" s="155" t="s">
        <v>135</v>
      </c>
      <c r="E49" s="155" t="s">
        <v>175</v>
      </c>
      <c r="F49" s="155">
        <v>300</v>
      </c>
      <c r="G49" s="155" t="s">
        <v>17</v>
      </c>
      <c r="H49" s="155"/>
      <c r="I49" s="155"/>
      <c r="J49" s="154">
        <f t="shared" si="7"/>
        <v>200.3</v>
      </c>
      <c r="K49" s="154">
        <f t="shared" si="7"/>
        <v>200.3</v>
      </c>
      <c r="L49" s="154">
        <f t="shared" si="7"/>
        <v>200.3</v>
      </c>
    </row>
    <row r="50" spans="1:12">
      <c r="A50" s="152" t="s">
        <v>171</v>
      </c>
      <c r="B50" s="155" t="s">
        <v>82</v>
      </c>
      <c r="C50" s="155" t="s">
        <v>85</v>
      </c>
      <c r="D50" s="155" t="s">
        <v>135</v>
      </c>
      <c r="E50" s="155" t="s">
        <v>175</v>
      </c>
      <c r="F50" s="155">
        <v>300</v>
      </c>
      <c r="G50" s="155" t="s">
        <v>17</v>
      </c>
      <c r="H50" s="155" t="s">
        <v>82</v>
      </c>
      <c r="I50" s="155"/>
      <c r="J50" s="154">
        <f t="shared" si="7"/>
        <v>200.3</v>
      </c>
      <c r="K50" s="154">
        <f t="shared" si="7"/>
        <v>200.3</v>
      </c>
      <c r="L50" s="154">
        <f t="shared" si="7"/>
        <v>200.3</v>
      </c>
    </row>
    <row r="51" spans="1:12" ht="30.6">
      <c r="A51" s="152" t="s">
        <v>310</v>
      </c>
      <c r="B51" s="155" t="s">
        <v>82</v>
      </c>
      <c r="C51" s="155" t="s">
        <v>85</v>
      </c>
      <c r="D51" s="155" t="s">
        <v>135</v>
      </c>
      <c r="E51" s="155" t="s">
        <v>175</v>
      </c>
      <c r="F51" s="155">
        <v>300</v>
      </c>
      <c r="G51" s="155" t="s">
        <v>17</v>
      </c>
      <c r="H51" s="158" t="s">
        <v>82</v>
      </c>
      <c r="I51" s="155">
        <v>917</v>
      </c>
      <c r="J51" s="154">
        <f>'Приложение 4'!I155</f>
        <v>200.3</v>
      </c>
      <c r="K51" s="154">
        <f>'Приложение 4'!J155</f>
        <v>200.3</v>
      </c>
      <c r="L51" s="154">
        <f>'Приложение 4'!K155</f>
        <v>200.3</v>
      </c>
    </row>
    <row r="52" spans="1:12" ht="40.799999999999997">
      <c r="A52" s="149" t="s">
        <v>312</v>
      </c>
      <c r="B52" s="91" t="s">
        <v>130</v>
      </c>
      <c r="C52" s="91"/>
      <c r="D52" s="91"/>
      <c r="E52" s="91"/>
      <c r="F52" s="91"/>
      <c r="G52" s="98"/>
      <c r="H52" s="98"/>
      <c r="I52" s="98"/>
      <c r="J52" s="145">
        <f t="shared" ref="J52:L59" si="8">J53</f>
        <v>355.4</v>
      </c>
      <c r="K52" s="145">
        <f t="shared" si="8"/>
        <v>382.5</v>
      </c>
      <c r="L52" s="145">
        <f t="shared" si="8"/>
        <v>509.8</v>
      </c>
    </row>
    <row r="53" spans="1:12" ht="30.6">
      <c r="A53" s="152" t="s">
        <v>140</v>
      </c>
      <c r="B53" s="94" t="s">
        <v>130</v>
      </c>
      <c r="C53" s="94" t="s">
        <v>85</v>
      </c>
      <c r="D53" s="94" t="s">
        <v>82</v>
      </c>
      <c r="E53" s="94"/>
      <c r="F53" s="94"/>
      <c r="G53" s="97"/>
      <c r="H53" s="97"/>
      <c r="I53" s="97"/>
      <c r="J53" s="146">
        <f t="shared" si="8"/>
        <v>355.4</v>
      </c>
      <c r="K53" s="146">
        <f t="shared" si="8"/>
        <v>382.5</v>
      </c>
      <c r="L53" s="146">
        <f t="shared" si="8"/>
        <v>509.8</v>
      </c>
    </row>
    <row r="54" spans="1:12" ht="30.6">
      <c r="A54" s="96" t="s">
        <v>141</v>
      </c>
      <c r="B54" s="94" t="s">
        <v>130</v>
      </c>
      <c r="C54" s="94" t="s">
        <v>85</v>
      </c>
      <c r="D54" s="94" t="s">
        <v>82</v>
      </c>
      <c r="E54" s="94">
        <v>44100</v>
      </c>
      <c r="F54" s="94"/>
      <c r="G54" s="94"/>
      <c r="H54" s="97"/>
      <c r="I54" s="97"/>
      <c r="J54" s="146">
        <f t="shared" si="8"/>
        <v>355.4</v>
      </c>
      <c r="K54" s="146">
        <f t="shared" si="8"/>
        <v>382.5</v>
      </c>
      <c r="L54" s="146">
        <f t="shared" si="8"/>
        <v>509.8</v>
      </c>
    </row>
    <row r="55" spans="1:12" ht="132.6">
      <c r="A55" s="96" t="s">
        <v>142</v>
      </c>
      <c r="B55" s="94" t="s">
        <v>130</v>
      </c>
      <c r="C55" s="94" t="s">
        <v>85</v>
      </c>
      <c r="D55" s="94" t="s">
        <v>82</v>
      </c>
      <c r="E55" s="94" t="s">
        <v>143</v>
      </c>
      <c r="F55" s="100"/>
      <c r="G55" s="94"/>
      <c r="H55" s="97"/>
      <c r="I55" s="97"/>
      <c r="J55" s="146">
        <f t="shared" si="8"/>
        <v>355.4</v>
      </c>
      <c r="K55" s="146">
        <f t="shared" si="8"/>
        <v>382.5</v>
      </c>
      <c r="L55" s="146">
        <f t="shared" si="8"/>
        <v>509.8</v>
      </c>
    </row>
    <row r="56" spans="1:12" ht="20.399999999999999">
      <c r="A56" s="95" t="s">
        <v>144</v>
      </c>
      <c r="B56" s="94" t="s">
        <v>130</v>
      </c>
      <c r="C56" s="94" t="s">
        <v>85</v>
      </c>
      <c r="D56" s="94" t="s">
        <v>82</v>
      </c>
      <c r="E56" s="94" t="s">
        <v>143</v>
      </c>
      <c r="F56" s="100" t="s">
        <v>263</v>
      </c>
      <c r="G56" s="94"/>
      <c r="H56" s="97"/>
      <c r="I56" s="97"/>
      <c r="J56" s="146">
        <f t="shared" si="8"/>
        <v>355.4</v>
      </c>
      <c r="K56" s="146">
        <f t="shared" si="8"/>
        <v>382.5</v>
      </c>
      <c r="L56" s="146">
        <f t="shared" si="8"/>
        <v>509.8</v>
      </c>
    </row>
    <row r="57" spans="1:12" ht="20.399999999999999">
      <c r="A57" s="95" t="s">
        <v>94</v>
      </c>
      <c r="B57" s="94" t="s">
        <v>130</v>
      </c>
      <c r="C57" s="94" t="s">
        <v>85</v>
      </c>
      <c r="D57" s="94" t="s">
        <v>82</v>
      </c>
      <c r="E57" s="94" t="s">
        <v>143</v>
      </c>
      <c r="F57" s="100">
        <v>240</v>
      </c>
      <c r="G57" s="94"/>
      <c r="H57" s="94"/>
      <c r="I57" s="94"/>
      <c r="J57" s="146">
        <f t="shared" si="8"/>
        <v>355.4</v>
      </c>
      <c r="K57" s="146">
        <f t="shared" si="8"/>
        <v>382.5</v>
      </c>
      <c r="L57" s="146">
        <f t="shared" si="8"/>
        <v>509.8</v>
      </c>
    </row>
    <row r="58" spans="1:12">
      <c r="A58" s="152" t="s">
        <v>137</v>
      </c>
      <c r="B58" s="94" t="s">
        <v>130</v>
      </c>
      <c r="C58" s="94" t="s">
        <v>85</v>
      </c>
      <c r="D58" s="94" t="s">
        <v>82</v>
      </c>
      <c r="E58" s="94" t="s">
        <v>143</v>
      </c>
      <c r="F58" s="100" t="s">
        <v>267</v>
      </c>
      <c r="G58" s="94" t="s">
        <v>84</v>
      </c>
      <c r="H58" s="94"/>
      <c r="I58" s="94"/>
      <c r="J58" s="146">
        <f t="shared" si="8"/>
        <v>355.4</v>
      </c>
      <c r="K58" s="146">
        <f t="shared" si="8"/>
        <v>382.5</v>
      </c>
      <c r="L58" s="146">
        <f t="shared" si="8"/>
        <v>509.8</v>
      </c>
    </row>
    <row r="59" spans="1:12">
      <c r="A59" s="152" t="s">
        <v>138</v>
      </c>
      <c r="B59" s="94" t="s">
        <v>130</v>
      </c>
      <c r="C59" s="94" t="s">
        <v>85</v>
      </c>
      <c r="D59" s="94" t="s">
        <v>82</v>
      </c>
      <c r="E59" s="94" t="s">
        <v>143</v>
      </c>
      <c r="F59" s="100">
        <v>240</v>
      </c>
      <c r="G59" s="94" t="s">
        <v>84</v>
      </c>
      <c r="H59" s="94" t="s">
        <v>139</v>
      </c>
      <c r="I59" s="94"/>
      <c r="J59" s="146">
        <f t="shared" si="8"/>
        <v>355.4</v>
      </c>
      <c r="K59" s="146">
        <f t="shared" si="8"/>
        <v>382.5</v>
      </c>
      <c r="L59" s="146">
        <f t="shared" si="8"/>
        <v>509.8</v>
      </c>
    </row>
    <row r="60" spans="1:12" ht="30.6">
      <c r="A60" s="152" t="s">
        <v>310</v>
      </c>
      <c r="B60" s="94" t="s">
        <v>130</v>
      </c>
      <c r="C60" s="94" t="s">
        <v>85</v>
      </c>
      <c r="D60" s="94" t="s">
        <v>82</v>
      </c>
      <c r="E60" s="94" t="s">
        <v>143</v>
      </c>
      <c r="F60" s="100">
        <v>240</v>
      </c>
      <c r="G60" s="94" t="s">
        <v>84</v>
      </c>
      <c r="H60" s="94" t="s">
        <v>139</v>
      </c>
      <c r="I60" s="94">
        <v>917</v>
      </c>
      <c r="J60" s="146">
        <f>'Приложение 4'!I102</f>
        <v>355.4</v>
      </c>
      <c r="K60" s="146">
        <f>'Приложение 4'!J102</f>
        <v>382.5</v>
      </c>
      <c r="L60" s="146">
        <f>'Приложение 4'!K102</f>
        <v>509.8</v>
      </c>
    </row>
    <row r="61" spans="1:12" ht="30.6">
      <c r="A61" s="149" t="s">
        <v>313</v>
      </c>
      <c r="B61" s="91" t="s">
        <v>110</v>
      </c>
      <c r="C61" s="91"/>
      <c r="D61" s="91"/>
      <c r="E61" s="91"/>
      <c r="F61" s="91"/>
      <c r="G61" s="98"/>
      <c r="H61" s="98"/>
      <c r="I61" s="98"/>
      <c r="J61" s="145">
        <f t="shared" ref="J61:L69" si="9">J62</f>
        <v>0</v>
      </c>
      <c r="K61" s="145">
        <f t="shared" si="9"/>
        <v>0</v>
      </c>
      <c r="L61" s="145">
        <f t="shared" si="9"/>
        <v>0</v>
      </c>
    </row>
    <row r="62" spans="1:12" ht="40.799999999999997">
      <c r="A62" s="152" t="s">
        <v>306</v>
      </c>
      <c r="B62" s="94" t="s">
        <v>110</v>
      </c>
      <c r="C62" s="94">
        <v>1</v>
      </c>
      <c r="D62" s="93"/>
      <c r="E62" s="94"/>
      <c r="F62" s="94"/>
      <c r="G62" s="94"/>
      <c r="H62" s="97"/>
      <c r="I62" s="97"/>
      <c r="J62" s="146">
        <f t="shared" si="9"/>
        <v>0</v>
      </c>
      <c r="K62" s="146">
        <f t="shared" si="9"/>
        <v>0</v>
      </c>
      <c r="L62" s="146">
        <f t="shared" si="9"/>
        <v>0</v>
      </c>
    </row>
    <row r="63" spans="1:12" ht="20.399999999999999">
      <c r="A63" s="152" t="s">
        <v>268</v>
      </c>
      <c r="B63" s="94" t="s">
        <v>110</v>
      </c>
      <c r="C63" s="94">
        <v>1</v>
      </c>
      <c r="D63" s="93" t="s">
        <v>133</v>
      </c>
      <c r="E63" s="94"/>
      <c r="F63" s="94"/>
      <c r="G63" s="94"/>
      <c r="H63" s="97"/>
      <c r="I63" s="97"/>
      <c r="J63" s="146">
        <f t="shared" si="9"/>
        <v>0</v>
      </c>
      <c r="K63" s="146">
        <f t="shared" si="9"/>
        <v>0</v>
      </c>
      <c r="L63" s="146">
        <f t="shared" si="9"/>
        <v>0</v>
      </c>
    </row>
    <row r="64" spans="1:12" ht="30.6">
      <c r="A64" s="152" t="s">
        <v>116</v>
      </c>
      <c r="B64" s="94" t="s">
        <v>110</v>
      </c>
      <c r="C64" s="94">
        <v>1</v>
      </c>
      <c r="D64" s="93" t="s">
        <v>133</v>
      </c>
      <c r="E64" s="94">
        <v>44100</v>
      </c>
      <c r="F64" s="94"/>
      <c r="G64" s="94"/>
      <c r="H64" s="97"/>
      <c r="I64" s="97"/>
      <c r="J64" s="146">
        <f t="shared" si="9"/>
        <v>0</v>
      </c>
      <c r="K64" s="146">
        <f t="shared" si="9"/>
        <v>0</v>
      </c>
      <c r="L64" s="146">
        <f t="shared" si="9"/>
        <v>0</v>
      </c>
    </row>
    <row r="65" spans="1:12" ht="40.799999999999997">
      <c r="A65" s="152" t="s">
        <v>168</v>
      </c>
      <c r="B65" s="94" t="s">
        <v>110</v>
      </c>
      <c r="C65" s="94">
        <v>1</v>
      </c>
      <c r="D65" s="93" t="s">
        <v>133</v>
      </c>
      <c r="E65" s="94" t="s">
        <v>169</v>
      </c>
      <c r="F65" s="94"/>
      <c r="G65" s="94"/>
      <c r="H65" s="94"/>
      <c r="I65" s="97"/>
      <c r="J65" s="146">
        <f t="shared" si="9"/>
        <v>0</v>
      </c>
      <c r="K65" s="146">
        <f t="shared" si="9"/>
        <v>0</v>
      </c>
      <c r="L65" s="146">
        <f t="shared" si="9"/>
        <v>0</v>
      </c>
    </row>
    <row r="66" spans="1:12" ht="20.399999999999999">
      <c r="A66" s="152" t="s">
        <v>93</v>
      </c>
      <c r="B66" s="94" t="s">
        <v>110</v>
      </c>
      <c r="C66" s="94">
        <v>1</v>
      </c>
      <c r="D66" s="93" t="s">
        <v>133</v>
      </c>
      <c r="E66" s="94" t="s">
        <v>169</v>
      </c>
      <c r="F66" s="94">
        <v>200</v>
      </c>
      <c r="G66" s="94"/>
      <c r="H66" s="94"/>
      <c r="I66" s="97"/>
      <c r="J66" s="146">
        <f t="shared" si="9"/>
        <v>0</v>
      </c>
      <c r="K66" s="146">
        <f t="shared" si="9"/>
        <v>0</v>
      </c>
      <c r="L66" s="146">
        <f t="shared" si="9"/>
        <v>0</v>
      </c>
    </row>
    <row r="67" spans="1:12" ht="20.399999999999999">
      <c r="A67" s="152" t="s">
        <v>94</v>
      </c>
      <c r="B67" s="94" t="s">
        <v>110</v>
      </c>
      <c r="C67" s="94">
        <v>1</v>
      </c>
      <c r="D67" s="93" t="s">
        <v>133</v>
      </c>
      <c r="E67" s="94" t="s">
        <v>169</v>
      </c>
      <c r="F67" s="100">
        <v>240</v>
      </c>
      <c r="G67" s="94"/>
      <c r="H67" s="94"/>
      <c r="I67" s="97"/>
      <c r="J67" s="146">
        <f t="shared" si="9"/>
        <v>0</v>
      </c>
      <c r="K67" s="146">
        <f t="shared" si="9"/>
        <v>0</v>
      </c>
      <c r="L67" s="146">
        <f t="shared" si="9"/>
        <v>0</v>
      </c>
    </row>
    <row r="68" spans="1:12">
      <c r="A68" s="152" t="s">
        <v>164</v>
      </c>
      <c r="B68" s="94" t="s">
        <v>110</v>
      </c>
      <c r="C68" s="94">
        <v>1</v>
      </c>
      <c r="D68" s="93" t="s">
        <v>133</v>
      </c>
      <c r="E68" s="94" t="s">
        <v>169</v>
      </c>
      <c r="F68" s="100">
        <v>240</v>
      </c>
      <c r="G68" s="94" t="s">
        <v>165</v>
      </c>
      <c r="H68" s="94"/>
      <c r="I68" s="94"/>
      <c r="J68" s="146">
        <f t="shared" si="9"/>
        <v>0</v>
      </c>
      <c r="K68" s="146">
        <f t="shared" si="9"/>
        <v>0</v>
      </c>
      <c r="L68" s="146">
        <f t="shared" si="9"/>
        <v>0</v>
      </c>
    </row>
    <row r="69" spans="1:12" ht="20.399999999999999">
      <c r="A69" s="152" t="s">
        <v>166</v>
      </c>
      <c r="B69" s="94" t="s">
        <v>110</v>
      </c>
      <c r="C69" s="94">
        <v>1</v>
      </c>
      <c r="D69" s="93" t="s">
        <v>133</v>
      </c>
      <c r="E69" s="94" t="s">
        <v>169</v>
      </c>
      <c r="F69" s="100">
        <v>240</v>
      </c>
      <c r="G69" s="94" t="s">
        <v>165</v>
      </c>
      <c r="H69" s="97" t="s">
        <v>135</v>
      </c>
      <c r="I69" s="97"/>
      <c r="J69" s="146">
        <f t="shared" si="9"/>
        <v>0</v>
      </c>
      <c r="K69" s="146">
        <f t="shared" si="9"/>
        <v>0</v>
      </c>
      <c r="L69" s="146">
        <f t="shared" si="9"/>
        <v>0</v>
      </c>
    </row>
    <row r="70" spans="1:12" ht="30.6">
      <c r="A70" s="152" t="s">
        <v>314</v>
      </c>
      <c r="B70" s="94" t="s">
        <v>110</v>
      </c>
      <c r="C70" s="94">
        <v>1</v>
      </c>
      <c r="D70" s="93" t="s">
        <v>133</v>
      </c>
      <c r="E70" s="94" t="s">
        <v>169</v>
      </c>
      <c r="F70" s="100">
        <v>240</v>
      </c>
      <c r="G70" s="94" t="s">
        <v>165</v>
      </c>
      <c r="H70" s="97" t="s">
        <v>135</v>
      </c>
      <c r="I70" s="93" t="s">
        <v>294</v>
      </c>
      <c r="J70" s="146">
        <f>'Приложение 4'!I146</f>
        <v>0</v>
      </c>
      <c r="K70" s="146">
        <f>'Приложение 4'!J146</f>
        <v>0</v>
      </c>
      <c r="L70" s="146">
        <f>'Приложение 4'!K146</f>
        <v>0</v>
      </c>
    </row>
    <row r="71" spans="1:12" ht="51">
      <c r="A71" s="149" t="s">
        <v>337</v>
      </c>
      <c r="B71" s="91">
        <v>17</v>
      </c>
      <c r="C71" s="91"/>
      <c r="D71" s="91"/>
      <c r="E71" s="91"/>
      <c r="F71" s="91"/>
      <c r="G71" s="91"/>
      <c r="H71" s="91"/>
      <c r="I71" s="91"/>
      <c r="J71" s="145">
        <f>J72+J80</f>
        <v>0</v>
      </c>
      <c r="K71" s="145">
        <f>K72+K80</f>
        <v>0</v>
      </c>
      <c r="L71" s="145">
        <f>L72+L80</f>
        <v>0</v>
      </c>
    </row>
    <row r="72" spans="1:12" ht="20.399999999999999">
      <c r="A72" s="152" t="s">
        <v>105</v>
      </c>
      <c r="B72" s="94">
        <v>17</v>
      </c>
      <c r="C72" s="94">
        <v>1</v>
      </c>
      <c r="D72" s="94"/>
      <c r="E72" s="91"/>
      <c r="F72" s="91"/>
      <c r="G72" s="91"/>
      <c r="H72" s="91"/>
      <c r="I72" s="91"/>
      <c r="J72" s="146">
        <f t="shared" ref="J72:L78" si="10">J73</f>
        <v>0</v>
      </c>
      <c r="K72" s="146">
        <f t="shared" si="10"/>
        <v>0</v>
      </c>
      <c r="L72" s="146">
        <f t="shared" si="10"/>
        <v>0</v>
      </c>
    </row>
    <row r="73" spans="1:12" ht="57.75" customHeight="1">
      <c r="A73" s="152" t="s">
        <v>315</v>
      </c>
      <c r="B73" s="94">
        <v>17</v>
      </c>
      <c r="C73" s="94">
        <v>1</v>
      </c>
      <c r="D73" s="94" t="s">
        <v>82</v>
      </c>
      <c r="E73" s="91"/>
      <c r="F73" s="91"/>
      <c r="G73" s="91"/>
      <c r="H73" s="91"/>
      <c r="I73" s="91"/>
      <c r="J73" s="146">
        <f t="shared" si="10"/>
        <v>0</v>
      </c>
      <c r="K73" s="146">
        <f t="shared" si="10"/>
        <v>0</v>
      </c>
      <c r="L73" s="146">
        <f t="shared" si="10"/>
        <v>0</v>
      </c>
    </row>
    <row r="74" spans="1:12" ht="40.799999999999997">
      <c r="A74" s="152" t="s">
        <v>106</v>
      </c>
      <c r="B74" s="94">
        <v>17</v>
      </c>
      <c r="C74" s="94">
        <v>1</v>
      </c>
      <c r="D74" s="94" t="s">
        <v>82</v>
      </c>
      <c r="E74" s="94">
        <v>44500</v>
      </c>
      <c r="F74" s="91"/>
      <c r="G74" s="91"/>
      <c r="H74" s="91"/>
      <c r="I74" s="91"/>
      <c r="J74" s="146">
        <f t="shared" si="10"/>
        <v>0</v>
      </c>
      <c r="K74" s="146">
        <f t="shared" si="10"/>
        <v>0</v>
      </c>
      <c r="L74" s="146">
        <f t="shared" si="10"/>
        <v>0</v>
      </c>
    </row>
    <row r="75" spans="1:12" ht="78.75" customHeight="1">
      <c r="A75" s="152" t="s">
        <v>269</v>
      </c>
      <c r="B75" s="94">
        <v>17</v>
      </c>
      <c r="C75" s="94">
        <v>1</v>
      </c>
      <c r="D75" s="94" t="s">
        <v>82</v>
      </c>
      <c r="E75" s="94">
        <v>44501</v>
      </c>
      <c r="F75" s="91"/>
      <c r="G75" s="91"/>
      <c r="H75" s="91"/>
      <c r="I75" s="91"/>
      <c r="J75" s="146">
        <f t="shared" si="10"/>
        <v>0</v>
      </c>
      <c r="K75" s="146">
        <f t="shared" si="10"/>
        <v>0</v>
      </c>
      <c r="L75" s="146">
        <f t="shared" si="10"/>
        <v>0</v>
      </c>
    </row>
    <row r="76" spans="1:12">
      <c r="A76" s="152" t="s">
        <v>107</v>
      </c>
      <c r="B76" s="94">
        <v>17</v>
      </c>
      <c r="C76" s="94">
        <v>1</v>
      </c>
      <c r="D76" s="94" t="s">
        <v>82</v>
      </c>
      <c r="E76" s="94">
        <v>44501</v>
      </c>
      <c r="F76" s="94">
        <v>500</v>
      </c>
      <c r="G76" s="91"/>
      <c r="H76" s="91"/>
      <c r="I76" s="91"/>
      <c r="J76" s="146">
        <f t="shared" si="10"/>
        <v>0</v>
      </c>
      <c r="K76" s="146">
        <f t="shared" si="10"/>
        <v>0</v>
      </c>
      <c r="L76" s="146">
        <f t="shared" si="10"/>
        <v>0</v>
      </c>
    </row>
    <row r="77" spans="1:12">
      <c r="A77" s="152" t="s">
        <v>81</v>
      </c>
      <c r="B77" s="94">
        <v>17</v>
      </c>
      <c r="C77" s="94">
        <v>1</v>
      </c>
      <c r="D77" s="94" t="s">
        <v>82</v>
      </c>
      <c r="E77" s="94">
        <v>44501</v>
      </c>
      <c r="F77" s="94">
        <v>500</v>
      </c>
      <c r="G77" s="93" t="s">
        <v>82</v>
      </c>
      <c r="H77" s="93"/>
      <c r="I77" s="93"/>
      <c r="J77" s="146">
        <f t="shared" si="10"/>
        <v>0</v>
      </c>
      <c r="K77" s="146">
        <f t="shared" si="10"/>
        <v>0</v>
      </c>
      <c r="L77" s="146">
        <f t="shared" si="10"/>
        <v>0</v>
      </c>
    </row>
    <row r="78" spans="1:12" ht="40.799999999999997">
      <c r="A78" s="152" t="s">
        <v>83</v>
      </c>
      <c r="B78" s="94">
        <v>17</v>
      </c>
      <c r="C78" s="94">
        <v>1</v>
      </c>
      <c r="D78" s="94" t="s">
        <v>82</v>
      </c>
      <c r="E78" s="94">
        <v>44501</v>
      </c>
      <c r="F78" s="94">
        <v>500</v>
      </c>
      <c r="G78" s="93" t="s">
        <v>82</v>
      </c>
      <c r="H78" s="93" t="s">
        <v>84</v>
      </c>
      <c r="I78" s="93"/>
      <c r="J78" s="146">
        <f t="shared" si="10"/>
        <v>0</v>
      </c>
      <c r="K78" s="146">
        <f t="shared" si="10"/>
        <v>0</v>
      </c>
      <c r="L78" s="146">
        <f t="shared" si="10"/>
        <v>0</v>
      </c>
    </row>
    <row r="79" spans="1:12" ht="30.6">
      <c r="A79" s="152" t="s">
        <v>310</v>
      </c>
      <c r="B79" s="94">
        <v>17</v>
      </c>
      <c r="C79" s="94">
        <v>1</v>
      </c>
      <c r="D79" s="94" t="s">
        <v>82</v>
      </c>
      <c r="E79" s="94">
        <v>44501</v>
      </c>
      <c r="F79" s="94">
        <v>500</v>
      </c>
      <c r="G79" s="93" t="s">
        <v>82</v>
      </c>
      <c r="H79" s="93" t="s">
        <v>84</v>
      </c>
      <c r="I79" s="93" t="s">
        <v>291</v>
      </c>
      <c r="J79" s="146">
        <f>'Приложение 4'!I46</f>
        <v>0</v>
      </c>
      <c r="K79" s="146">
        <f>'Приложение 4'!J46</f>
        <v>0</v>
      </c>
      <c r="L79" s="146">
        <f>'Приложение 4'!K46</f>
        <v>0</v>
      </c>
    </row>
    <row r="80" spans="1:12" ht="30.6">
      <c r="A80" s="152" t="s">
        <v>316</v>
      </c>
      <c r="B80" s="94">
        <v>17</v>
      </c>
      <c r="C80" s="94">
        <v>2</v>
      </c>
      <c r="D80" s="94"/>
      <c r="E80" s="94"/>
      <c r="F80" s="94"/>
      <c r="G80" s="94"/>
      <c r="H80" s="94"/>
      <c r="I80" s="94"/>
      <c r="J80" s="146">
        <f>J81</f>
        <v>0</v>
      </c>
      <c r="K80" s="146">
        <f>K81</f>
        <v>0</v>
      </c>
      <c r="L80" s="146">
        <f>L81</f>
        <v>0</v>
      </c>
    </row>
    <row r="81" spans="1:12" ht="40.799999999999997">
      <c r="A81" s="152" t="s">
        <v>317</v>
      </c>
      <c r="B81" s="94">
        <v>17</v>
      </c>
      <c r="C81" s="94">
        <v>2</v>
      </c>
      <c r="D81" s="93" t="s">
        <v>133</v>
      </c>
      <c r="E81" s="94"/>
      <c r="F81" s="94"/>
      <c r="G81" s="97"/>
      <c r="H81" s="97"/>
      <c r="I81" s="97"/>
      <c r="J81" s="146">
        <f t="shared" ref="J81:L85" si="11">J82</f>
        <v>0</v>
      </c>
      <c r="K81" s="146">
        <f t="shared" si="11"/>
        <v>0</v>
      </c>
      <c r="L81" s="146">
        <f t="shared" si="11"/>
        <v>0</v>
      </c>
    </row>
    <row r="82" spans="1:12">
      <c r="A82" s="152" t="s">
        <v>180</v>
      </c>
      <c r="B82" s="94">
        <v>17</v>
      </c>
      <c r="C82" s="94">
        <v>2</v>
      </c>
      <c r="D82" s="94" t="s">
        <v>133</v>
      </c>
      <c r="E82" s="94" t="s">
        <v>181</v>
      </c>
      <c r="F82" s="94"/>
      <c r="G82" s="97"/>
      <c r="H82" s="97"/>
      <c r="I82" s="97"/>
      <c r="J82" s="146">
        <f t="shared" si="11"/>
        <v>0</v>
      </c>
      <c r="K82" s="146">
        <f t="shared" si="11"/>
        <v>0</v>
      </c>
      <c r="L82" s="146">
        <f t="shared" si="11"/>
        <v>0</v>
      </c>
    </row>
    <row r="83" spans="1:12">
      <c r="A83" s="152" t="s">
        <v>183</v>
      </c>
      <c r="B83" s="94">
        <v>17</v>
      </c>
      <c r="C83" s="94">
        <v>2</v>
      </c>
      <c r="D83" s="94" t="s">
        <v>133</v>
      </c>
      <c r="E83" s="94" t="s">
        <v>181</v>
      </c>
      <c r="F83" s="94">
        <v>700</v>
      </c>
      <c r="G83" s="97"/>
      <c r="H83" s="97"/>
      <c r="I83" s="97"/>
      <c r="J83" s="146">
        <f t="shared" si="11"/>
        <v>0</v>
      </c>
      <c r="K83" s="146">
        <f t="shared" si="11"/>
        <v>0</v>
      </c>
      <c r="L83" s="146">
        <f t="shared" si="11"/>
        <v>0</v>
      </c>
    </row>
    <row r="84" spans="1:12" ht="20.399999999999999">
      <c r="A84" s="152" t="s">
        <v>178</v>
      </c>
      <c r="B84" s="94">
        <v>17</v>
      </c>
      <c r="C84" s="94">
        <v>2</v>
      </c>
      <c r="D84" s="94" t="s">
        <v>133</v>
      </c>
      <c r="E84" s="94" t="s">
        <v>181</v>
      </c>
      <c r="F84" s="94">
        <v>700</v>
      </c>
      <c r="G84" s="94" t="s">
        <v>130</v>
      </c>
      <c r="H84" s="97"/>
      <c r="I84" s="97"/>
      <c r="J84" s="146">
        <f t="shared" si="11"/>
        <v>0</v>
      </c>
      <c r="K84" s="146">
        <f t="shared" si="11"/>
        <v>0</v>
      </c>
      <c r="L84" s="146">
        <f t="shared" si="11"/>
        <v>0</v>
      </c>
    </row>
    <row r="85" spans="1:12" ht="20.399999999999999">
      <c r="A85" s="152" t="s">
        <v>179</v>
      </c>
      <c r="B85" s="94">
        <v>17</v>
      </c>
      <c r="C85" s="94">
        <v>2</v>
      </c>
      <c r="D85" s="94" t="s">
        <v>133</v>
      </c>
      <c r="E85" s="94" t="s">
        <v>181</v>
      </c>
      <c r="F85" s="94">
        <v>700</v>
      </c>
      <c r="G85" s="94" t="s">
        <v>130</v>
      </c>
      <c r="H85" s="94" t="s">
        <v>82</v>
      </c>
      <c r="I85" s="97"/>
      <c r="J85" s="146">
        <f t="shared" si="11"/>
        <v>0</v>
      </c>
      <c r="K85" s="146">
        <f t="shared" si="11"/>
        <v>0</v>
      </c>
      <c r="L85" s="146">
        <f t="shared" si="11"/>
        <v>0</v>
      </c>
    </row>
    <row r="86" spans="1:12" ht="30.6">
      <c r="A86" s="152" t="s">
        <v>310</v>
      </c>
      <c r="B86" s="94">
        <v>17</v>
      </c>
      <c r="C86" s="94">
        <v>2</v>
      </c>
      <c r="D86" s="94" t="s">
        <v>133</v>
      </c>
      <c r="E86" s="94" t="s">
        <v>181</v>
      </c>
      <c r="F86" s="94">
        <v>700</v>
      </c>
      <c r="G86" s="94" t="s">
        <v>130</v>
      </c>
      <c r="H86" s="94" t="s">
        <v>82</v>
      </c>
      <c r="I86" s="93" t="s">
        <v>294</v>
      </c>
      <c r="J86" s="146">
        <f>'Приложение 4'!I163</f>
        <v>0</v>
      </c>
      <c r="K86" s="146">
        <f>'Приложение 4'!J163</f>
        <v>0</v>
      </c>
      <c r="L86" s="146">
        <f>'Приложение 4'!K163</f>
        <v>0</v>
      </c>
    </row>
    <row r="87" spans="1:12" ht="30.6">
      <c r="A87" s="149" t="s">
        <v>297</v>
      </c>
      <c r="B87" s="91">
        <v>19</v>
      </c>
      <c r="C87" s="91"/>
      <c r="D87" s="91"/>
      <c r="E87" s="91"/>
      <c r="F87" s="91"/>
      <c r="G87" s="98"/>
      <c r="H87" s="98"/>
      <c r="I87" s="98"/>
      <c r="J87" s="145">
        <f t="shared" ref="J87:L93" si="12">J88</f>
        <v>0.3</v>
      </c>
      <c r="K87" s="145">
        <f t="shared" si="12"/>
        <v>0.3</v>
      </c>
      <c r="L87" s="145">
        <f t="shared" si="12"/>
        <v>0.3</v>
      </c>
    </row>
    <row r="88" spans="1:12" ht="30.6">
      <c r="A88" s="152" t="s">
        <v>109</v>
      </c>
      <c r="B88" s="94">
        <v>19</v>
      </c>
      <c r="C88" s="94">
        <v>0</v>
      </c>
      <c r="D88" s="94">
        <v>14</v>
      </c>
      <c r="E88" s="94"/>
      <c r="F88" s="94"/>
      <c r="G88" s="94"/>
      <c r="H88" s="97"/>
      <c r="I88" s="97"/>
      <c r="J88" s="146">
        <f t="shared" si="12"/>
        <v>0.3</v>
      </c>
      <c r="K88" s="146">
        <f t="shared" si="12"/>
        <v>0.3</v>
      </c>
      <c r="L88" s="146">
        <f t="shared" si="12"/>
        <v>0.3</v>
      </c>
    </row>
    <row r="89" spans="1:12" ht="71.400000000000006">
      <c r="A89" s="152" t="s">
        <v>111</v>
      </c>
      <c r="B89" s="94">
        <v>19</v>
      </c>
      <c r="C89" s="94">
        <v>0</v>
      </c>
      <c r="D89" s="94">
        <v>14</v>
      </c>
      <c r="E89" s="94" t="s">
        <v>112</v>
      </c>
      <c r="F89" s="94"/>
      <c r="G89" s="94"/>
      <c r="H89" s="97"/>
      <c r="I89" s="97"/>
      <c r="J89" s="146">
        <f t="shared" si="12"/>
        <v>0.3</v>
      </c>
      <c r="K89" s="146">
        <f t="shared" si="12"/>
        <v>0.3</v>
      </c>
      <c r="L89" s="146">
        <f t="shared" si="12"/>
        <v>0.3</v>
      </c>
    </row>
    <row r="90" spans="1:12" ht="20.399999999999999">
      <c r="A90" s="152" t="s">
        <v>93</v>
      </c>
      <c r="B90" s="94">
        <v>19</v>
      </c>
      <c r="C90" s="94">
        <v>0</v>
      </c>
      <c r="D90" s="94">
        <v>14</v>
      </c>
      <c r="E90" s="94" t="s">
        <v>112</v>
      </c>
      <c r="F90" s="94">
        <v>200</v>
      </c>
      <c r="G90" s="94"/>
      <c r="H90" s="97"/>
      <c r="I90" s="97"/>
      <c r="J90" s="146">
        <f t="shared" si="12"/>
        <v>0.3</v>
      </c>
      <c r="K90" s="146">
        <f>K91</f>
        <v>0.3</v>
      </c>
      <c r="L90" s="146">
        <f>L91</f>
        <v>0.3</v>
      </c>
    </row>
    <row r="91" spans="1:12" ht="20.399999999999999">
      <c r="A91" s="152" t="s">
        <v>94</v>
      </c>
      <c r="B91" s="94">
        <v>19</v>
      </c>
      <c r="C91" s="94">
        <v>0</v>
      </c>
      <c r="D91" s="94">
        <v>14</v>
      </c>
      <c r="E91" s="94" t="s">
        <v>112</v>
      </c>
      <c r="F91" s="94">
        <v>240</v>
      </c>
      <c r="G91" s="94"/>
      <c r="H91" s="97"/>
      <c r="I91" s="97"/>
      <c r="J91" s="146">
        <f t="shared" si="12"/>
        <v>0.3</v>
      </c>
      <c r="K91" s="146">
        <f>K92</f>
        <v>0.3</v>
      </c>
      <c r="L91" s="146">
        <f>L92</f>
        <v>0.3</v>
      </c>
    </row>
    <row r="92" spans="1:12">
      <c r="A92" s="152" t="s">
        <v>81</v>
      </c>
      <c r="B92" s="94">
        <v>19</v>
      </c>
      <c r="C92" s="94">
        <v>0</v>
      </c>
      <c r="D92" s="94">
        <v>14</v>
      </c>
      <c r="E92" s="94" t="s">
        <v>112</v>
      </c>
      <c r="F92" s="94">
        <v>240</v>
      </c>
      <c r="G92" s="94" t="s">
        <v>82</v>
      </c>
      <c r="H92" s="94"/>
      <c r="I92" s="97"/>
      <c r="J92" s="146">
        <f t="shared" si="12"/>
        <v>0.3</v>
      </c>
      <c r="K92" s="146">
        <f t="shared" si="12"/>
        <v>0.3</v>
      </c>
      <c r="L92" s="146">
        <f t="shared" si="12"/>
        <v>0.3</v>
      </c>
    </row>
    <row r="93" spans="1:12" ht="40.799999999999997">
      <c r="A93" s="152" t="s">
        <v>83</v>
      </c>
      <c r="B93" s="94">
        <v>19</v>
      </c>
      <c r="C93" s="94">
        <v>0</v>
      </c>
      <c r="D93" s="94">
        <v>14</v>
      </c>
      <c r="E93" s="94" t="s">
        <v>112</v>
      </c>
      <c r="F93" s="94">
        <v>240</v>
      </c>
      <c r="G93" s="94" t="s">
        <v>82</v>
      </c>
      <c r="H93" s="94" t="s">
        <v>84</v>
      </c>
      <c r="I93" s="94"/>
      <c r="J93" s="146">
        <f t="shared" si="12"/>
        <v>0.3</v>
      </c>
      <c r="K93" s="146">
        <f t="shared" si="12"/>
        <v>0.3</v>
      </c>
      <c r="L93" s="146">
        <f t="shared" si="12"/>
        <v>0.3</v>
      </c>
    </row>
    <row r="94" spans="1:12" ht="30.6">
      <c r="A94" s="152" t="s">
        <v>310</v>
      </c>
      <c r="B94" s="94">
        <v>19</v>
      </c>
      <c r="C94" s="94">
        <v>0</v>
      </c>
      <c r="D94" s="94">
        <v>14</v>
      </c>
      <c r="E94" s="94" t="s">
        <v>112</v>
      </c>
      <c r="F94" s="94">
        <v>240</v>
      </c>
      <c r="G94" s="94" t="s">
        <v>82</v>
      </c>
      <c r="H94" s="94" t="s">
        <v>84</v>
      </c>
      <c r="I94" s="93" t="s">
        <v>294</v>
      </c>
      <c r="J94" s="146">
        <f>'Приложение 4'!I52</f>
        <v>0.3</v>
      </c>
      <c r="K94" s="146">
        <f>'Приложение 4'!J52</f>
        <v>0.3</v>
      </c>
      <c r="L94" s="146">
        <f>'Приложение 4'!K52</f>
        <v>0.3</v>
      </c>
    </row>
    <row r="95" spans="1:12" ht="30.6">
      <c r="A95" s="149" t="s">
        <v>318</v>
      </c>
      <c r="B95" s="90" t="s">
        <v>148</v>
      </c>
      <c r="C95" s="90"/>
      <c r="D95" s="90"/>
      <c r="E95" s="90"/>
      <c r="F95" s="90"/>
      <c r="G95" s="90"/>
      <c r="H95" s="90"/>
      <c r="I95" s="90"/>
      <c r="J95" s="145">
        <f>J96+J103+J110+J117+J129</f>
        <v>0</v>
      </c>
      <c r="K95" s="145">
        <f>K96+K103+K110+K117+K129</f>
        <v>0</v>
      </c>
      <c r="L95" s="145">
        <f>L96+L103+L110+L117+L129</f>
        <v>0</v>
      </c>
    </row>
    <row r="96" spans="1:12" ht="30.6">
      <c r="A96" s="152" t="s">
        <v>149</v>
      </c>
      <c r="B96" s="93" t="s">
        <v>148</v>
      </c>
      <c r="C96" s="93" t="s">
        <v>85</v>
      </c>
      <c r="D96" s="93" t="s">
        <v>82</v>
      </c>
      <c r="E96" s="93"/>
      <c r="F96" s="93"/>
      <c r="G96" s="93"/>
      <c r="H96" s="93"/>
      <c r="I96" s="93"/>
      <c r="J96" s="146">
        <f t="shared" ref="J96:L101" si="13">J97</f>
        <v>0</v>
      </c>
      <c r="K96" s="146">
        <f t="shared" si="13"/>
        <v>0</v>
      </c>
      <c r="L96" s="146">
        <f t="shared" si="13"/>
        <v>0</v>
      </c>
    </row>
    <row r="97" spans="1:12">
      <c r="A97" s="152" t="s">
        <v>151</v>
      </c>
      <c r="B97" s="93" t="s">
        <v>148</v>
      </c>
      <c r="C97" s="93" t="s">
        <v>85</v>
      </c>
      <c r="D97" s="93" t="s">
        <v>82</v>
      </c>
      <c r="E97" s="93" t="s">
        <v>152</v>
      </c>
      <c r="F97" s="93"/>
      <c r="G97" s="93"/>
      <c r="H97" s="93"/>
      <c r="I97" s="93"/>
      <c r="J97" s="146">
        <f>J98</f>
        <v>0</v>
      </c>
      <c r="K97" s="146">
        <f t="shared" si="13"/>
        <v>0</v>
      </c>
      <c r="L97" s="146">
        <f t="shared" si="13"/>
        <v>0</v>
      </c>
    </row>
    <row r="98" spans="1:12" ht="20.399999999999999">
      <c r="A98" s="152" t="s">
        <v>93</v>
      </c>
      <c r="B98" s="93" t="s">
        <v>148</v>
      </c>
      <c r="C98" s="93" t="s">
        <v>85</v>
      </c>
      <c r="D98" s="93" t="s">
        <v>82</v>
      </c>
      <c r="E98" s="93" t="s">
        <v>152</v>
      </c>
      <c r="F98" s="93" t="s">
        <v>263</v>
      </c>
      <c r="G98" s="93"/>
      <c r="H98" s="93"/>
      <c r="I98" s="93"/>
      <c r="J98" s="146">
        <f>J99</f>
        <v>0</v>
      </c>
      <c r="K98" s="146">
        <f>K99</f>
        <v>0</v>
      </c>
      <c r="L98" s="146">
        <f>L99</f>
        <v>0</v>
      </c>
    </row>
    <row r="99" spans="1:12" ht="20.399999999999999">
      <c r="A99" s="152" t="s">
        <v>94</v>
      </c>
      <c r="B99" s="93" t="s">
        <v>148</v>
      </c>
      <c r="C99" s="93" t="s">
        <v>85</v>
      </c>
      <c r="D99" s="93" t="s">
        <v>82</v>
      </c>
      <c r="E99" s="93" t="s">
        <v>152</v>
      </c>
      <c r="F99" s="93" t="s">
        <v>267</v>
      </c>
      <c r="G99" s="93"/>
      <c r="H99" s="93"/>
      <c r="I99" s="93"/>
      <c r="J99" s="146">
        <f t="shared" si="13"/>
        <v>0</v>
      </c>
      <c r="K99" s="146">
        <f t="shared" si="13"/>
        <v>0</v>
      </c>
      <c r="L99" s="146">
        <f t="shared" si="13"/>
        <v>0</v>
      </c>
    </row>
    <row r="100" spans="1:12">
      <c r="A100" s="152" t="s">
        <v>145</v>
      </c>
      <c r="B100" s="93" t="s">
        <v>148</v>
      </c>
      <c r="C100" s="93" t="s">
        <v>85</v>
      </c>
      <c r="D100" s="93" t="s">
        <v>82</v>
      </c>
      <c r="E100" s="93" t="s">
        <v>152</v>
      </c>
      <c r="F100" s="93" t="s">
        <v>267</v>
      </c>
      <c r="G100" s="93" t="s">
        <v>146</v>
      </c>
      <c r="H100" s="93"/>
      <c r="I100" s="93"/>
      <c r="J100" s="146">
        <f t="shared" si="13"/>
        <v>0</v>
      </c>
      <c r="K100" s="146">
        <f t="shared" si="13"/>
        <v>0</v>
      </c>
      <c r="L100" s="146">
        <f t="shared" si="13"/>
        <v>0</v>
      </c>
    </row>
    <row r="101" spans="1:12">
      <c r="A101" s="152" t="s">
        <v>147</v>
      </c>
      <c r="B101" s="93" t="s">
        <v>148</v>
      </c>
      <c r="C101" s="93" t="s">
        <v>85</v>
      </c>
      <c r="D101" s="93" t="s">
        <v>82</v>
      </c>
      <c r="E101" s="93" t="s">
        <v>152</v>
      </c>
      <c r="F101" s="93" t="s">
        <v>267</v>
      </c>
      <c r="G101" s="93" t="s">
        <v>146</v>
      </c>
      <c r="H101" s="93" t="s">
        <v>135</v>
      </c>
      <c r="I101" s="93"/>
      <c r="J101" s="146">
        <f t="shared" si="13"/>
        <v>0</v>
      </c>
      <c r="K101" s="146">
        <f t="shared" si="13"/>
        <v>0</v>
      </c>
      <c r="L101" s="146">
        <f t="shared" si="13"/>
        <v>0</v>
      </c>
    </row>
    <row r="102" spans="1:12" ht="30.6">
      <c r="A102" s="152" t="s">
        <v>310</v>
      </c>
      <c r="B102" s="93" t="s">
        <v>148</v>
      </c>
      <c r="C102" s="93" t="s">
        <v>85</v>
      </c>
      <c r="D102" s="93" t="s">
        <v>82</v>
      </c>
      <c r="E102" s="93" t="s">
        <v>152</v>
      </c>
      <c r="F102" s="93" t="s">
        <v>267</v>
      </c>
      <c r="G102" s="93" t="s">
        <v>146</v>
      </c>
      <c r="H102" s="93" t="s">
        <v>135</v>
      </c>
      <c r="I102" s="93" t="s">
        <v>294</v>
      </c>
      <c r="J102" s="146">
        <f>'Приложение 4'!I111</f>
        <v>0</v>
      </c>
      <c r="K102" s="146">
        <f>'Приложение 4'!J111</f>
        <v>0</v>
      </c>
      <c r="L102" s="146">
        <f>'Приложение 4'!K111</f>
        <v>0</v>
      </c>
    </row>
    <row r="103" spans="1:12" ht="20.399999999999999">
      <c r="A103" s="152" t="s">
        <v>153</v>
      </c>
      <c r="B103" s="93" t="s">
        <v>148</v>
      </c>
      <c r="C103" s="93" t="s">
        <v>85</v>
      </c>
      <c r="D103" s="93" t="s">
        <v>133</v>
      </c>
      <c r="E103" s="93"/>
      <c r="F103" s="93"/>
      <c r="G103" s="93"/>
      <c r="H103" s="93"/>
      <c r="I103" s="93"/>
      <c r="J103" s="146">
        <f t="shared" ref="J103:L108" si="14">J104</f>
        <v>0</v>
      </c>
      <c r="K103" s="146">
        <f t="shared" si="14"/>
        <v>0</v>
      </c>
      <c r="L103" s="146">
        <f t="shared" si="14"/>
        <v>0</v>
      </c>
    </row>
    <row r="104" spans="1:12">
      <c r="A104" s="152" t="s">
        <v>154</v>
      </c>
      <c r="B104" s="93" t="s">
        <v>148</v>
      </c>
      <c r="C104" s="93" t="s">
        <v>85</v>
      </c>
      <c r="D104" s="93" t="s">
        <v>133</v>
      </c>
      <c r="E104" s="93" t="s">
        <v>155</v>
      </c>
      <c r="F104" s="93"/>
      <c r="G104" s="93"/>
      <c r="H104" s="93"/>
      <c r="I104" s="93"/>
      <c r="J104" s="146">
        <f>J105</f>
        <v>0</v>
      </c>
      <c r="K104" s="146">
        <f t="shared" si="14"/>
        <v>0</v>
      </c>
      <c r="L104" s="146">
        <f t="shared" si="14"/>
        <v>0</v>
      </c>
    </row>
    <row r="105" spans="1:12" ht="20.399999999999999">
      <c r="A105" s="152" t="s">
        <v>93</v>
      </c>
      <c r="B105" s="93" t="s">
        <v>148</v>
      </c>
      <c r="C105" s="93" t="s">
        <v>85</v>
      </c>
      <c r="D105" s="93" t="s">
        <v>133</v>
      </c>
      <c r="E105" s="93" t="s">
        <v>152</v>
      </c>
      <c r="F105" s="93" t="s">
        <v>263</v>
      </c>
      <c r="G105" s="93"/>
      <c r="H105" s="93"/>
      <c r="I105" s="93"/>
      <c r="J105" s="146">
        <f>J106</f>
        <v>0</v>
      </c>
      <c r="K105" s="146">
        <f>K106</f>
        <v>0</v>
      </c>
      <c r="L105" s="146">
        <f>L106</f>
        <v>0</v>
      </c>
    </row>
    <row r="106" spans="1:12" ht="20.399999999999999">
      <c r="A106" s="152" t="s">
        <v>94</v>
      </c>
      <c r="B106" s="93" t="s">
        <v>148</v>
      </c>
      <c r="C106" s="93" t="s">
        <v>85</v>
      </c>
      <c r="D106" s="93" t="s">
        <v>133</v>
      </c>
      <c r="E106" s="93" t="s">
        <v>155</v>
      </c>
      <c r="F106" s="93" t="s">
        <v>267</v>
      </c>
      <c r="G106" s="93"/>
      <c r="H106" s="93"/>
      <c r="I106" s="93"/>
      <c r="J106" s="146">
        <f t="shared" si="14"/>
        <v>0</v>
      </c>
      <c r="K106" s="146">
        <f t="shared" si="14"/>
        <v>0</v>
      </c>
      <c r="L106" s="146">
        <f t="shared" si="14"/>
        <v>0</v>
      </c>
    </row>
    <row r="107" spans="1:12">
      <c r="A107" s="152" t="s">
        <v>145</v>
      </c>
      <c r="B107" s="93" t="s">
        <v>148</v>
      </c>
      <c r="C107" s="93" t="s">
        <v>85</v>
      </c>
      <c r="D107" s="93" t="s">
        <v>133</v>
      </c>
      <c r="E107" s="93" t="s">
        <v>155</v>
      </c>
      <c r="F107" s="93" t="s">
        <v>267</v>
      </c>
      <c r="G107" s="93" t="s">
        <v>146</v>
      </c>
      <c r="H107" s="93"/>
      <c r="I107" s="93"/>
      <c r="J107" s="146">
        <f t="shared" si="14"/>
        <v>0</v>
      </c>
      <c r="K107" s="146">
        <f t="shared" si="14"/>
        <v>0</v>
      </c>
      <c r="L107" s="146">
        <f t="shared" si="14"/>
        <v>0</v>
      </c>
    </row>
    <row r="108" spans="1:12">
      <c r="A108" s="152" t="s">
        <v>147</v>
      </c>
      <c r="B108" s="93" t="s">
        <v>148</v>
      </c>
      <c r="C108" s="93" t="s">
        <v>85</v>
      </c>
      <c r="D108" s="93" t="s">
        <v>133</v>
      </c>
      <c r="E108" s="93" t="s">
        <v>155</v>
      </c>
      <c r="F108" s="93" t="s">
        <v>267</v>
      </c>
      <c r="G108" s="93" t="s">
        <v>146</v>
      </c>
      <c r="H108" s="93" t="s">
        <v>135</v>
      </c>
      <c r="I108" s="93"/>
      <c r="J108" s="146">
        <f t="shared" si="14"/>
        <v>0</v>
      </c>
      <c r="K108" s="146">
        <f t="shared" si="14"/>
        <v>0</v>
      </c>
      <c r="L108" s="146">
        <f t="shared" si="14"/>
        <v>0</v>
      </c>
    </row>
    <row r="109" spans="1:12" ht="30.6">
      <c r="A109" s="152" t="s">
        <v>310</v>
      </c>
      <c r="B109" s="93" t="s">
        <v>148</v>
      </c>
      <c r="C109" s="93" t="s">
        <v>85</v>
      </c>
      <c r="D109" s="93" t="s">
        <v>133</v>
      </c>
      <c r="E109" s="93" t="s">
        <v>155</v>
      </c>
      <c r="F109" s="93" t="s">
        <v>267</v>
      </c>
      <c r="G109" s="93" t="s">
        <v>146</v>
      </c>
      <c r="H109" s="93" t="s">
        <v>135</v>
      </c>
      <c r="I109" s="93" t="s">
        <v>294</v>
      </c>
      <c r="J109" s="146">
        <f>'Приложение 4'!I118</f>
        <v>0</v>
      </c>
      <c r="K109" s="146">
        <f>'Приложение 4'!J118</f>
        <v>0</v>
      </c>
      <c r="L109" s="146">
        <f>'Приложение 4'!K118</f>
        <v>0</v>
      </c>
    </row>
    <row r="110" spans="1:12" ht="20.399999999999999">
      <c r="A110" s="152" t="s">
        <v>156</v>
      </c>
      <c r="B110" s="93" t="s">
        <v>148</v>
      </c>
      <c r="C110" s="93" t="s">
        <v>85</v>
      </c>
      <c r="D110" s="93" t="s">
        <v>135</v>
      </c>
      <c r="E110" s="93"/>
      <c r="F110" s="93"/>
      <c r="G110" s="93"/>
      <c r="H110" s="93"/>
      <c r="I110" s="93"/>
      <c r="J110" s="146">
        <f t="shared" ref="J110:L115" si="15">J111</f>
        <v>0</v>
      </c>
      <c r="K110" s="146">
        <f t="shared" si="15"/>
        <v>0</v>
      </c>
      <c r="L110" s="146">
        <f t="shared" si="15"/>
        <v>0</v>
      </c>
    </row>
    <row r="111" spans="1:12">
      <c r="A111" s="152" t="s">
        <v>157</v>
      </c>
      <c r="B111" s="93" t="s">
        <v>148</v>
      </c>
      <c r="C111" s="93" t="s">
        <v>85</v>
      </c>
      <c r="D111" s="93" t="s">
        <v>135</v>
      </c>
      <c r="E111" s="94" t="s">
        <v>158</v>
      </c>
      <c r="F111" s="93"/>
      <c r="G111" s="93"/>
      <c r="H111" s="93"/>
      <c r="I111" s="93"/>
      <c r="J111" s="146">
        <f>J112</f>
        <v>0</v>
      </c>
      <c r="K111" s="146">
        <f t="shared" si="15"/>
        <v>0</v>
      </c>
      <c r="L111" s="146">
        <f t="shared" si="15"/>
        <v>0</v>
      </c>
    </row>
    <row r="112" spans="1:12" ht="20.399999999999999">
      <c r="A112" s="152" t="s">
        <v>93</v>
      </c>
      <c r="B112" s="93" t="s">
        <v>148</v>
      </c>
      <c r="C112" s="93" t="s">
        <v>85</v>
      </c>
      <c r="D112" s="93" t="s">
        <v>135</v>
      </c>
      <c r="E112" s="94" t="s">
        <v>158</v>
      </c>
      <c r="F112" s="93" t="s">
        <v>263</v>
      </c>
      <c r="G112" s="93"/>
      <c r="H112" s="93"/>
      <c r="I112" s="93"/>
      <c r="J112" s="146">
        <f>J113</f>
        <v>0</v>
      </c>
      <c r="K112" s="146">
        <f>K113</f>
        <v>0</v>
      </c>
      <c r="L112" s="146">
        <f>L113</f>
        <v>0</v>
      </c>
    </row>
    <row r="113" spans="1:12" ht="20.399999999999999">
      <c r="A113" s="152" t="s">
        <v>94</v>
      </c>
      <c r="B113" s="93" t="s">
        <v>148</v>
      </c>
      <c r="C113" s="93" t="s">
        <v>85</v>
      </c>
      <c r="D113" s="93" t="s">
        <v>135</v>
      </c>
      <c r="E113" s="94" t="s">
        <v>158</v>
      </c>
      <c r="F113" s="93" t="s">
        <v>267</v>
      </c>
      <c r="G113" s="93"/>
      <c r="H113" s="93"/>
      <c r="I113" s="93"/>
      <c r="J113" s="146">
        <f t="shared" si="15"/>
        <v>0</v>
      </c>
      <c r="K113" s="146">
        <f t="shared" si="15"/>
        <v>0</v>
      </c>
      <c r="L113" s="146">
        <f t="shared" si="15"/>
        <v>0</v>
      </c>
    </row>
    <row r="114" spans="1:12">
      <c r="A114" s="152" t="s">
        <v>145</v>
      </c>
      <c r="B114" s="93" t="s">
        <v>148</v>
      </c>
      <c r="C114" s="93" t="s">
        <v>85</v>
      </c>
      <c r="D114" s="93" t="s">
        <v>135</v>
      </c>
      <c r="E114" s="94" t="s">
        <v>158</v>
      </c>
      <c r="F114" s="93" t="s">
        <v>267</v>
      </c>
      <c r="G114" s="93" t="s">
        <v>146</v>
      </c>
      <c r="H114" s="93"/>
      <c r="I114" s="93"/>
      <c r="J114" s="146">
        <f t="shared" si="15"/>
        <v>0</v>
      </c>
      <c r="K114" s="146">
        <f t="shared" si="15"/>
        <v>0</v>
      </c>
      <c r="L114" s="146">
        <f t="shared" si="15"/>
        <v>0</v>
      </c>
    </row>
    <row r="115" spans="1:12">
      <c r="A115" s="152" t="s">
        <v>147</v>
      </c>
      <c r="B115" s="93" t="s">
        <v>148</v>
      </c>
      <c r="C115" s="93" t="s">
        <v>85</v>
      </c>
      <c r="D115" s="93" t="s">
        <v>135</v>
      </c>
      <c r="E115" s="94" t="s">
        <v>158</v>
      </c>
      <c r="F115" s="93" t="s">
        <v>267</v>
      </c>
      <c r="G115" s="93" t="s">
        <v>146</v>
      </c>
      <c r="H115" s="93" t="s">
        <v>135</v>
      </c>
      <c r="I115" s="93"/>
      <c r="J115" s="146">
        <f t="shared" si="15"/>
        <v>0</v>
      </c>
      <c r="K115" s="146">
        <f t="shared" si="15"/>
        <v>0</v>
      </c>
      <c r="L115" s="146">
        <f t="shared" si="15"/>
        <v>0</v>
      </c>
    </row>
    <row r="116" spans="1:12" ht="30.6">
      <c r="A116" s="152" t="s">
        <v>310</v>
      </c>
      <c r="B116" s="93" t="s">
        <v>148</v>
      </c>
      <c r="C116" s="93" t="s">
        <v>85</v>
      </c>
      <c r="D116" s="93" t="s">
        <v>135</v>
      </c>
      <c r="E116" s="94" t="s">
        <v>158</v>
      </c>
      <c r="F116" s="93" t="s">
        <v>267</v>
      </c>
      <c r="G116" s="93" t="s">
        <v>146</v>
      </c>
      <c r="H116" s="93" t="s">
        <v>135</v>
      </c>
      <c r="I116" s="93" t="s">
        <v>294</v>
      </c>
      <c r="J116" s="146">
        <f>'Приложение 4'!I124</f>
        <v>0</v>
      </c>
      <c r="K116" s="146">
        <f>'Приложение 4'!J124</f>
        <v>0</v>
      </c>
      <c r="L116" s="146">
        <f>'Приложение 4'!K124</f>
        <v>0</v>
      </c>
    </row>
    <row r="117" spans="1:12" ht="20.399999999999999">
      <c r="A117" s="152" t="s">
        <v>159</v>
      </c>
      <c r="B117" s="93" t="s">
        <v>148</v>
      </c>
      <c r="C117" s="93" t="s">
        <v>85</v>
      </c>
      <c r="D117" s="93" t="s">
        <v>84</v>
      </c>
      <c r="E117" s="93"/>
      <c r="F117" s="93"/>
      <c r="G117" s="93"/>
      <c r="H117" s="93"/>
      <c r="I117" s="93"/>
      <c r="J117" s="146">
        <f>J118+J124</f>
        <v>0</v>
      </c>
      <c r="K117" s="146">
        <f>K118+K124</f>
        <v>0</v>
      </c>
      <c r="L117" s="146">
        <f>L118+L124</f>
        <v>0</v>
      </c>
    </row>
    <row r="118" spans="1:12" ht="20.399999999999999">
      <c r="A118" s="152" t="s">
        <v>270</v>
      </c>
      <c r="B118" s="93" t="s">
        <v>148</v>
      </c>
      <c r="C118" s="93" t="s">
        <v>85</v>
      </c>
      <c r="D118" s="93" t="s">
        <v>84</v>
      </c>
      <c r="E118" s="94" t="s">
        <v>160</v>
      </c>
      <c r="F118" s="93"/>
      <c r="G118" s="93"/>
      <c r="H118" s="93"/>
      <c r="I118" s="93"/>
      <c r="J118" s="146">
        <f t="shared" ref="J118:L122" si="16">J119</f>
        <v>0</v>
      </c>
      <c r="K118" s="146">
        <f t="shared" si="16"/>
        <v>0</v>
      </c>
      <c r="L118" s="146">
        <f t="shared" si="16"/>
        <v>0</v>
      </c>
    </row>
    <row r="119" spans="1:12" ht="20.399999999999999">
      <c r="A119" s="152" t="s">
        <v>93</v>
      </c>
      <c r="B119" s="93" t="s">
        <v>148</v>
      </c>
      <c r="C119" s="93" t="s">
        <v>85</v>
      </c>
      <c r="D119" s="93" t="s">
        <v>84</v>
      </c>
      <c r="E119" s="94" t="s">
        <v>160</v>
      </c>
      <c r="F119" s="93" t="s">
        <v>263</v>
      </c>
      <c r="G119" s="93"/>
      <c r="H119" s="93"/>
      <c r="I119" s="93"/>
      <c r="J119" s="146">
        <f t="shared" si="16"/>
        <v>0</v>
      </c>
      <c r="K119" s="146">
        <f t="shared" si="16"/>
        <v>0</v>
      </c>
      <c r="L119" s="146">
        <f t="shared" si="16"/>
        <v>0</v>
      </c>
    </row>
    <row r="120" spans="1:12" ht="20.399999999999999">
      <c r="A120" s="152" t="s">
        <v>94</v>
      </c>
      <c r="B120" s="93" t="s">
        <v>148</v>
      </c>
      <c r="C120" s="93" t="s">
        <v>85</v>
      </c>
      <c r="D120" s="93" t="s">
        <v>84</v>
      </c>
      <c r="E120" s="94" t="s">
        <v>160</v>
      </c>
      <c r="F120" s="93" t="s">
        <v>267</v>
      </c>
      <c r="G120" s="93"/>
      <c r="H120" s="93"/>
      <c r="I120" s="93"/>
      <c r="J120" s="146">
        <f t="shared" si="16"/>
        <v>0</v>
      </c>
      <c r="K120" s="146">
        <f t="shared" si="16"/>
        <v>0</v>
      </c>
      <c r="L120" s="146">
        <f t="shared" si="16"/>
        <v>0</v>
      </c>
    </row>
    <row r="121" spans="1:12">
      <c r="A121" s="152" t="s">
        <v>145</v>
      </c>
      <c r="B121" s="93" t="s">
        <v>148</v>
      </c>
      <c r="C121" s="93" t="s">
        <v>85</v>
      </c>
      <c r="D121" s="93" t="s">
        <v>84</v>
      </c>
      <c r="E121" s="94" t="s">
        <v>160</v>
      </c>
      <c r="F121" s="93" t="s">
        <v>267</v>
      </c>
      <c r="G121" s="93" t="s">
        <v>146</v>
      </c>
      <c r="H121" s="93"/>
      <c r="I121" s="93"/>
      <c r="J121" s="146">
        <f t="shared" si="16"/>
        <v>0</v>
      </c>
      <c r="K121" s="146">
        <f t="shared" si="16"/>
        <v>0</v>
      </c>
      <c r="L121" s="146">
        <f t="shared" si="16"/>
        <v>0</v>
      </c>
    </row>
    <row r="122" spans="1:12">
      <c r="A122" s="152" t="s">
        <v>147</v>
      </c>
      <c r="B122" s="93" t="s">
        <v>148</v>
      </c>
      <c r="C122" s="93" t="s">
        <v>85</v>
      </c>
      <c r="D122" s="93" t="s">
        <v>84</v>
      </c>
      <c r="E122" s="94" t="s">
        <v>160</v>
      </c>
      <c r="F122" s="93" t="s">
        <v>267</v>
      </c>
      <c r="G122" s="93" t="s">
        <v>146</v>
      </c>
      <c r="H122" s="93" t="s">
        <v>135</v>
      </c>
      <c r="I122" s="93"/>
      <c r="J122" s="146">
        <f t="shared" si="16"/>
        <v>0</v>
      </c>
      <c r="K122" s="146">
        <f t="shared" si="16"/>
        <v>0</v>
      </c>
      <c r="L122" s="146">
        <f t="shared" si="16"/>
        <v>0</v>
      </c>
    </row>
    <row r="123" spans="1:12" ht="30.6">
      <c r="A123" s="152" t="s">
        <v>310</v>
      </c>
      <c r="B123" s="93" t="s">
        <v>148</v>
      </c>
      <c r="C123" s="93" t="s">
        <v>85</v>
      </c>
      <c r="D123" s="93" t="s">
        <v>84</v>
      </c>
      <c r="E123" s="94" t="s">
        <v>160</v>
      </c>
      <c r="F123" s="93" t="s">
        <v>267</v>
      </c>
      <c r="G123" s="93" t="s">
        <v>146</v>
      </c>
      <c r="H123" s="93" t="s">
        <v>135</v>
      </c>
      <c r="I123" s="93" t="s">
        <v>294</v>
      </c>
      <c r="J123" s="146">
        <f>'Приложение 4'!I130</f>
        <v>0</v>
      </c>
      <c r="K123" s="146">
        <f>'Приложение 4'!J130</f>
        <v>0</v>
      </c>
      <c r="L123" s="146">
        <f>'Приложение 4'!K130</f>
        <v>0</v>
      </c>
    </row>
    <row r="124" spans="1:12">
      <c r="A124" s="152" t="s">
        <v>184</v>
      </c>
      <c r="B124" s="93" t="s">
        <v>148</v>
      </c>
      <c r="C124" s="93" t="s">
        <v>85</v>
      </c>
      <c r="D124" s="93" t="s">
        <v>84</v>
      </c>
      <c r="E124" s="94" t="s">
        <v>185</v>
      </c>
      <c r="F124" s="93"/>
      <c r="G124" s="93"/>
      <c r="H124" s="93"/>
      <c r="I124" s="93"/>
      <c r="J124" s="146">
        <f t="shared" ref="J124:L127" si="17">J125</f>
        <v>0</v>
      </c>
      <c r="K124" s="146">
        <f t="shared" si="17"/>
        <v>0</v>
      </c>
      <c r="L124" s="146">
        <f t="shared" si="17"/>
        <v>0</v>
      </c>
    </row>
    <row r="125" spans="1:12">
      <c r="A125" s="152" t="s">
        <v>98</v>
      </c>
      <c r="B125" s="93" t="s">
        <v>148</v>
      </c>
      <c r="C125" s="93" t="s">
        <v>85</v>
      </c>
      <c r="D125" s="93" t="s">
        <v>84</v>
      </c>
      <c r="E125" s="94" t="s">
        <v>185</v>
      </c>
      <c r="F125" s="94">
        <v>800</v>
      </c>
      <c r="G125" s="94"/>
      <c r="H125" s="94"/>
      <c r="I125" s="97"/>
      <c r="J125" s="146">
        <f t="shared" si="17"/>
        <v>0</v>
      </c>
      <c r="K125" s="146">
        <f t="shared" si="17"/>
        <v>0</v>
      </c>
      <c r="L125" s="146">
        <f t="shared" si="17"/>
        <v>0</v>
      </c>
    </row>
    <row r="126" spans="1:12">
      <c r="A126" s="152" t="s">
        <v>184</v>
      </c>
      <c r="B126" s="93" t="s">
        <v>148</v>
      </c>
      <c r="C126" s="93" t="s">
        <v>85</v>
      </c>
      <c r="D126" s="93" t="s">
        <v>84</v>
      </c>
      <c r="E126" s="94" t="s">
        <v>185</v>
      </c>
      <c r="F126" s="94">
        <v>800</v>
      </c>
      <c r="G126" s="94">
        <v>99</v>
      </c>
      <c r="H126" s="94"/>
      <c r="I126" s="94"/>
      <c r="J126" s="146">
        <f t="shared" si="17"/>
        <v>0</v>
      </c>
      <c r="K126" s="146">
        <f t="shared" si="17"/>
        <v>0</v>
      </c>
      <c r="L126" s="146">
        <f t="shared" si="17"/>
        <v>0</v>
      </c>
    </row>
    <row r="127" spans="1:12">
      <c r="A127" s="152" t="s">
        <v>184</v>
      </c>
      <c r="B127" s="93" t="s">
        <v>148</v>
      </c>
      <c r="C127" s="93" t="s">
        <v>85</v>
      </c>
      <c r="D127" s="93" t="s">
        <v>84</v>
      </c>
      <c r="E127" s="94" t="s">
        <v>185</v>
      </c>
      <c r="F127" s="94">
        <v>800</v>
      </c>
      <c r="G127" s="94" t="s">
        <v>271</v>
      </c>
      <c r="H127" s="94" t="s">
        <v>271</v>
      </c>
      <c r="I127" s="97"/>
      <c r="J127" s="146">
        <f t="shared" si="17"/>
        <v>0</v>
      </c>
      <c r="K127" s="146">
        <f t="shared" si="17"/>
        <v>0</v>
      </c>
      <c r="L127" s="146">
        <f t="shared" si="17"/>
        <v>0</v>
      </c>
    </row>
    <row r="128" spans="1:12" ht="30.6">
      <c r="A128" s="152" t="s">
        <v>310</v>
      </c>
      <c r="B128" s="93" t="s">
        <v>148</v>
      </c>
      <c r="C128" s="93" t="s">
        <v>85</v>
      </c>
      <c r="D128" s="93" t="s">
        <v>84</v>
      </c>
      <c r="E128" s="94" t="s">
        <v>185</v>
      </c>
      <c r="F128" s="94">
        <v>800</v>
      </c>
      <c r="G128" s="94" t="s">
        <v>271</v>
      </c>
      <c r="H128" s="94" t="s">
        <v>271</v>
      </c>
      <c r="I128" s="93" t="s">
        <v>294</v>
      </c>
      <c r="J128" s="146">
        <f>'Приложение 4'!I171</f>
        <v>0</v>
      </c>
      <c r="K128" s="146">
        <f>'Приложение 4'!J171</f>
        <v>0</v>
      </c>
      <c r="L128" s="146">
        <f>'Приложение 4'!K171</f>
        <v>0</v>
      </c>
    </row>
    <row r="129" spans="1:12" ht="20.399999999999999">
      <c r="A129" s="152" t="s">
        <v>161</v>
      </c>
      <c r="B129" s="93" t="s">
        <v>148</v>
      </c>
      <c r="C129" s="93" t="s">
        <v>85</v>
      </c>
      <c r="D129" s="93" t="s">
        <v>146</v>
      </c>
      <c r="E129" s="94"/>
      <c r="F129" s="93"/>
      <c r="G129" s="93"/>
      <c r="H129" s="93"/>
      <c r="I129" s="93"/>
      <c r="J129" s="146">
        <f>J130</f>
        <v>0</v>
      </c>
      <c r="K129" s="146">
        <f>K130</f>
        <v>0</v>
      </c>
      <c r="L129" s="146">
        <f>L130</f>
        <v>0</v>
      </c>
    </row>
    <row r="130" spans="1:12" ht="30.6">
      <c r="A130" s="152" t="s">
        <v>116</v>
      </c>
      <c r="B130" s="93" t="s">
        <v>148</v>
      </c>
      <c r="C130" s="93" t="s">
        <v>85</v>
      </c>
      <c r="D130" s="93" t="s">
        <v>146</v>
      </c>
      <c r="E130" s="94">
        <v>44100</v>
      </c>
      <c r="F130" s="93"/>
      <c r="G130" s="93"/>
      <c r="H130" s="93"/>
      <c r="I130" s="93"/>
      <c r="J130" s="146">
        <f t="shared" ref="J130:L135" si="18">J131</f>
        <v>0</v>
      </c>
      <c r="K130" s="146">
        <f t="shared" si="18"/>
        <v>0</v>
      </c>
      <c r="L130" s="146">
        <f t="shared" si="18"/>
        <v>0</v>
      </c>
    </row>
    <row r="131" spans="1:12" ht="71.400000000000006">
      <c r="A131" s="152" t="s">
        <v>162</v>
      </c>
      <c r="B131" s="93" t="s">
        <v>148</v>
      </c>
      <c r="C131" s="93" t="s">
        <v>85</v>
      </c>
      <c r="D131" s="93" t="s">
        <v>146</v>
      </c>
      <c r="E131" s="94">
        <v>44104</v>
      </c>
      <c r="F131" s="94"/>
      <c r="G131" s="94"/>
      <c r="H131" s="94"/>
      <c r="I131" s="94"/>
      <c r="J131" s="146">
        <f t="shared" si="18"/>
        <v>0</v>
      </c>
      <c r="K131" s="146">
        <f t="shared" si="18"/>
        <v>0</v>
      </c>
      <c r="L131" s="146">
        <f t="shared" si="18"/>
        <v>0</v>
      </c>
    </row>
    <row r="132" spans="1:12" ht="20.399999999999999">
      <c r="A132" s="152" t="s">
        <v>93</v>
      </c>
      <c r="B132" s="93" t="s">
        <v>148</v>
      </c>
      <c r="C132" s="93" t="s">
        <v>85</v>
      </c>
      <c r="D132" s="93" t="s">
        <v>146</v>
      </c>
      <c r="E132" s="94">
        <v>44104</v>
      </c>
      <c r="F132" s="94">
        <v>200</v>
      </c>
      <c r="G132" s="94"/>
      <c r="H132" s="94"/>
      <c r="I132" s="94"/>
      <c r="J132" s="146">
        <f t="shared" si="18"/>
        <v>0</v>
      </c>
      <c r="K132" s="146">
        <f t="shared" si="18"/>
        <v>0</v>
      </c>
      <c r="L132" s="146">
        <f t="shared" si="18"/>
        <v>0</v>
      </c>
    </row>
    <row r="133" spans="1:12" ht="20.399999999999999">
      <c r="A133" s="152" t="s">
        <v>94</v>
      </c>
      <c r="B133" s="93" t="s">
        <v>148</v>
      </c>
      <c r="C133" s="93" t="s">
        <v>85</v>
      </c>
      <c r="D133" s="93" t="s">
        <v>146</v>
      </c>
      <c r="E133" s="94">
        <v>44104</v>
      </c>
      <c r="F133" s="93" t="s">
        <v>267</v>
      </c>
      <c r="G133" s="93"/>
      <c r="H133" s="93"/>
      <c r="I133" s="93"/>
      <c r="J133" s="146">
        <f t="shared" si="18"/>
        <v>0</v>
      </c>
      <c r="K133" s="146">
        <f t="shared" si="18"/>
        <v>0</v>
      </c>
      <c r="L133" s="146">
        <f t="shared" si="18"/>
        <v>0</v>
      </c>
    </row>
    <row r="134" spans="1:12">
      <c r="A134" s="152" t="s">
        <v>145</v>
      </c>
      <c r="B134" s="93" t="s">
        <v>148</v>
      </c>
      <c r="C134" s="93" t="s">
        <v>85</v>
      </c>
      <c r="D134" s="93" t="s">
        <v>146</v>
      </c>
      <c r="E134" s="94">
        <v>44104</v>
      </c>
      <c r="F134" s="93" t="s">
        <v>267</v>
      </c>
      <c r="G134" s="93" t="s">
        <v>146</v>
      </c>
      <c r="H134" s="93"/>
      <c r="I134" s="93"/>
      <c r="J134" s="146">
        <f t="shared" si="18"/>
        <v>0</v>
      </c>
      <c r="K134" s="146">
        <f t="shared" si="18"/>
        <v>0</v>
      </c>
      <c r="L134" s="146">
        <f t="shared" si="18"/>
        <v>0</v>
      </c>
    </row>
    <row r="135" spans="1:12">
      <c r="A135" s="152" t="s">
        <v>147</v>
      </c>
      <c r="B135" s="93" t="s">
        <v>148</v>
      </c>
      <c r="C135" s="93" t="s">
        <v>85</v>
      </c>
      <c r="D135" s="93" t="s">
        <v>146</v>
      </c>
      <c r="E135" s="94">
        <v>44104</v>
      </c>
      <c r="F135" s="93" t="s">
        <v>267</v>
      </c>
      <c r="G135" s="93" t="s">
        <v>146</v>
      </c>
      <c r="H135" s="93" t="s">
        <v>135</v>
      </c>
      <c r="I135" s="93"/>
      <c r="J135" s="146">
        <f t="shared" si="18"/>
        <v>0</v>
      </c>
      <c r="K135" s="146">
        <f t="shared" si="18"/>
        <v>0</v>
      </c>
      <c r="L135" s="146">
        <f t="shared" si="18"/>
        <v>0</v>
      </c>
    </row>
    <row r="136" spans="1:12" ht="30.6">
      <c r="A136" s="152" t="s">
        <v>310</v>
      </c>
      <c r="B136" s="93" t="s">
        <v>148</v>
      </c>
      <c r="C136" s="93" t="s">
        <v>85</v>
      </c>
      <c r="D136" s="93" t="s">
        <v>146</v>
      </c>
      <c r="E136" s="94">
        <v>44104</v>
      </c>
      <c r="F136" s="93" t="s">
        <v>267</v>
      </c>
      <c r="G136" s="93" t="s">
        <v>146</v>
      </c>
      <c r="H136" s="93" t="s">
        <v>135</v>
      </c>
      <c r="I136" s="93" t="s">
        <v>294</v>
      </c>
      <c r="J136" s="146">
        <f>'Приложение 4'!I136</f>
        <v>0</v>
      </c>
      <c r="K136" s="146">
        <f>'Приложение 4'!J136</f>
        <v>0</v>
      </c>
      <c r="L136" s="146">
        <f>'Приложение 4'!K136</f>
        <v>0</v>
      </c>
    </row>
    <row r="137" spans="1:12" ht="20.399999999999999">
      <c r="A137" s="152" t="s">
        <v>113</v>
      </c>
      <c r="B137" s="94">
        <v>89</v>
      </c>
      <c r="C137" s="94">
        <v>0</v>
      </c>
      <c r="D137" s="94"/>
      <c r="E137" s="94"/>
      <c r="F137" s="94"/>
      <c r="G137" s="94"/>
      <c r="H137" s="94"/>
      <c r="I137" s="97"/>
      <c r="J137" s="146">
        <f>J138</f>
        <v>154.4</v>
      </c>
      <c r="K137" s="146">
        <f>K138</f>
        <v>178.8</v>
      </c>
      <c r="L137" s="146">
        <f>L138</f>
        <v>185.20000000000002</v>
      </c>
    </row>
    <row r="138" spans="1:12" ht="30.6">
      <c r="A138" s="152" t="s">
        <v>115</v>
      </c>
      <c r="B138" s="94">
        <v>89</v>
      </c>
      <c r="C138" s="94">
        <v>1</v>
      </c>
      <c r="D138" s="94"/>
      <c r="E138" s="94"/>
      <c r="F138" s="94"/>
      <c r="G138" s="94"/>
      <c r="H138" s="94"/>
      <c r="I138" s="94"/>
      <c r="J138" s="146">
        <f>J139+J144+J169</f>
        <v>154.4</v>
      </c>
      <c r="K138" s="146">
        <f>K139+K144+K169</f>
        <v>178.8</v>
      </c>
      <c r="L138" s="146">
        <f>L139+L144+L169</f>
        <v>185.20000000000002</v>
      </c>
    </row>
    <row r="139" spans="1:12" ht="20.399999999999999">
      <c r="A139" s="152" t="s">
        <v>272</v>
      </c>
      <c r="B139" s="94" t="s">
        <v>114</v>
      </c>
      <c r="C139" s="94" t="s">
        <v>8</v>
      </c>
      <c r="D139" s="94" t="s">
        <v>117</v>
      </c>
      <c r="E139" s="94" t="s">
        <v>125</v>
      </c>
      <c r="F139" s="94"/>
      <c r="G139" s="94"/>
      <c r="H139" s="94"/>
      <c r="I139" s="94"/>
      <c r="J139" s="146">
        <f t="shared" ref="J139:L142" si="19">J140</f>
        <v>1</v>
      </c>
      <c r="K139" s="146">
        <f t="shared" si="19"/>
        <v>1</v>
      </c>
      <c r="L139" s="146">
        <f t="shared" si="19"/>
        <v>1</v>
      </c>
    </row>
    <row r="140" spans="1:12">
      <c r="A140" s="152" t="s">
        <v>98</v>
      </c>
      <c r="B140" s="94" t="s">
        <v>114</v>
      </c>
      <c r="C140" s="94" t="s">
        <v>8</v>
      </c>
      <c r="D140" s="94" t="s">
        <v>117</v>
      </c>
      <c r="E140" s="94" t="s">
        <v>125</v>
      </c>
      <c r="F140" s="94">
        <v>800</v>
      </c>
      <c r="G140" s="94"/>
      <c r="H140" s="94"/>
      <c r="I140" s="94"/>
      <c r="J140" s="146">
        <f t="shared" si="19"/>
        <v>1</v>
      </c>
      <c r="K140" s="146">
        <f t="shared" si="19"/>
        <v>1</v>
      </c>
      <c r="L140" s="146">
        <f t="shared" si="19"/>
        <v>1</v>
      </c>
    </row>
    <row r="141" spans="1:12">
      <c r="A141" s="152" t="s">
        <v>81</v>
      </c>
      <c r="B141" s="94" t="s">
        <v>114</v>
      </c>
      <c r="C141" s="94" t="s">
        <v>8</v>
      </c>
      <c r="D141" s="94" t="s">
        <v>117</v>
      </c>
      <c r="E141" s="94" t="s">
        <v>125</v>
      </c>
      <c r="F141" s="94">
        <v>800</v>
      </c>
      <c r="G141" s="94" t="s">
        <v>82</v>
      </c>
      <c r="H141" s="97"/>
      <c r="I141" s="97"/>
      <c r="J141" s="146">
        <f t="shared" si="19"/>
        <v>1</v>
      </c>
      <c r="K141" s="146">
        <f t="shared" si="19"/>
        <v>1</v>
      </c>
      <c r="L141" s="146">
        <f t="shared" si="19"/>
        <v>1</v>
      </c>
    </row>
    <row r="142" spans="1:12">
      <c r="A142" s="152" t="s">
        <v>124</v>
      </c>
      <c r="B142" s="94" t="s">
        <v>114</v>
      </c>
      <c r="C142" s="94" t="s">
        <v>8</v>
      </c>
      <c r="D142" s="94" t="s">
        <v>117</v>
      </c>
      <c r="E142" s="94" t="s">
        <v>125</v>
      </c>
      <c r="F142" s="94">
        <v>800</v>
      </c>
      <c r="G142" s="94" t="s">
        <v>82</v>
      </c>
      <c r="H142" s="97" t="s">
        <v>18</v>
      </c>
      <c r="I142" s="97"/>
      <c r="J142" s="146">
        <f t="shared" si="19"/>
        <v>1</v>
      </c>
      <c r="K142" s="146">
        <f t="shared" si="19"/>
        <v>1</v>
      </c>
      <c r="L142" s="146">
        <f t="shared" si="19"/>
        <v>1</v>
      </c>
    </row>
    <row r="143" spans="1:12" ht="30.6">
      <c r="A143" s="152" t="s">
        <v>310</v>
      </c>
      <c r="B143" s="94" t="s">
        <v>114</v>
      </c>
      <c r="C143" s="94" t="s">
        <v>8</v>
      </c>
      <c r="D143" s="94" t="s">
        <v>117</v>
      </c>
      <c r="E143" s="94" t="s">
        <v>125</v>
      </c>
      <c r="F143" s="94">
        <v>800</v>
      </c>
      <c r="G143" s="94" t="s">
        <v>82</v>
      </c>
      <c r="H143" s="94" t="s">
        <v>18</v>
      </c>
      <c r="I143" s="93" t="s">
        <v>294</v>
      </c>
      <c r="J143" s="146">
        <f>'Приложение 4'!I73</f>
        <v>1</v>
      </c>
      <c r="K143" s="146">
        <f>'Приложение 4'!J73</f>
        <v>1</v>
      </c>
      <c r="L143" s="146">
        <f>'Приложение 4'!K73</f>
        <v>1</v>
      </c>
    </row>
    <row r="144" spans="1:12" ht="30.6">
      <c r="A144" s="152" t="s">
        <v>116</v>
      </c>
      <c r="B144" s="94" t="s">
        <v>114</v>
      </c>
      <c r="C144" s="94" t="s">
        <v>8</v>
      </c>
      <c r="D144" s="94" t="s">
        <v>117</v>
      </c>
      <c r="E144" s="94">
        <v>44100</v>
      </c>
      <c r="F144" s="93"/>
      <c r="G144" s="94"/>
      <c r="H144" s="97"/>
      <c r="I144" s="94"/>
      <c r="J144" s="146">
        <f>J145+J151+J157+J163</f>
        <v>0</v>
      </c>
      <c r="K144" s="146">
        <f>K145+K151+K157+K163</f>
        <v>9.9</v>
      </c>
      <c r="L144" s="146">
        <f>L145+L151+L157+L163</f>
        <v>9.9</v>
      </c>
    </row>
    <row r="145" spans="1:12" ht="51">
      <c r="A145" s="152" t="s">
        <v>118</v>
      </c>
      <c r="B145" s="94" t="s">
        <v>114</v>
      </c>
      <c r="C145" s="94" t="s">
        <v>8</v>
      </c>
      <c r="D145" s="94" t="s">
        <v>117</v>
      </c>
      <c r="E145" s="94" t="s">
        <v>119</v>
      </c>
      <c r="F145" s="94"/>
      <c r="G145" s="94"/>
      <c r="H145" s="94"/>
      <c r="I145" s="94"/>
      <c r="J145" s="146">
        <f t="shared" ref="J145:L149" si="20">J146</f>
        <v>0</v>
      </c>
      <c r="K145" s="146">
        <f t="shared" si="20"/>
        <v>0</v>
      </c>
      <c r="L145" s="146">
        <f t="shared" si="20"/>
        <v>0</v>
      </c>
    </row>
    <row r="146" spans="1:12" ht="20.399999999999999">
      <c r="A146" s="152" t="s">
        <v>93</v>
      </c>
      <c r="B146" s="94" t="s">
        <v>114</v>
      </c>
      <c r="C146" s="94" t="s">
        <v>8</v>
      </c>
      <c r="D146" s="94" t="s">
        <v>117</v>
      </c>
      <c r="E146" s="94" t="s">
        <v>119</v>
      </c>
      <c r="F146" s="94">
        <v>200</v>
      </c>
      <c r="G146" s="94"/>
      <c r="H146" s="94"/>
      <c r="I146" s="94"/>
      <c r="J146" s="146">
        <f t="shared" si="20"/>
        <v>0</v>
      </c>
      <c r="K146" s="146">
        <f t="shared" si="20"/>
        <v>0</v>
      </c>
      <c r="L146" s="146">
        <f t="shared" si="20"/>
        <v>0</v>
      </c>
    </row>
    <row r="147" spans="1:12" ht="20.399999999999999">
      <c r="A147" s="152" t="s">
        <v>94</v>
      </c>
      <c r="B147" s="94" t="s">
        <v>114</v>
      </c>
      <c r="C147" s="94" t="s">
        <v>8</v>
      </c>
      <c r="D147" s="94" t="s">
        <v>117</v>
      </c>
      <c r="E147" s="94" t="s">
        <v>119</v>
      </c>
      <c r="F147" s="94">
        <v>240</v>
      </c>
      <c r="G147" s="94"/>
      <c r="H147" s="94"/>
      <c r="I147" s="94"/>
      <c r="J147" s="146">
        <f t="shared" si="20"/>
        <v>0</v>
      </c>
      <c r="K147" s="146">
        <f t="shared" si="20"/>
        <v>0</v>
      </c>
      <c r="L147" s="146">
        <f t="shared" si="20"/>
        <v>0</v>
      </c>
    </row>
    <row r="148" spans="1:12">
      <c r="A148" s="152" t="s">
        <v>81</v>
      </c>
      <c r="B148" s="94" t="s">
        <v>114</v>
      </c>
      <c r="C148" s="94" t="s">
        <v>8</v>
      </c>
      <c r="D148" s="94" t="s">
        <v>117</v>
      </c>
      <c r="E148" s="94" t="s">
        <v>119</v>
      </c>
      <c r="F148" s="94">
        <v>240</v>
      </c>
      <c r="G148" s="94" t="s">
        <v>82</v>
      </c>
      <c r="H148" s="97"/>
      <c r="I148" s="97"/>
      <c r="J148" s="146">
        <f t="shared" si="20"/>
        <v>0</v>
      </c>
      <c r="K148" s="146">
        <f t="shared" si="20"/>
        <v>0</v>
      </c>
      <c r="L148" s="146">
        <f t="shared" si="20"/>
        <v>0</v>
      </c>
    </row>
    <row r="149" spans="1:12" ht="40.799999999999997">
      <c r="A149" s="152" t="s">
        <v>83</v>
      </c>
      <c r="B149" s="94" t="s">
        <v>114</v>
      </c>
      <c r="C149" s="94" t="s">
        <v>8</v>
      </c>
      <c r="D149" s="94" t="s">
        <v>117</v>
      </c>
      <c r="E149" s="94" t="s">
        <v>119</v>
      </c>
      <c r="F149" s="94">
        <v>240</v>
      </c>
      <c r="G149" s="94" t="s">
        <v>82</v>
      </c>
      <c r="H149" s="97" t="s">
        <v>84</v>
      </c>
      <c r="I149" s="97"/>
      <c r="J149" s="146">
        <f t="shared" si="20"/>
        <v>0</v>
      </c>
      <c r="K149" s="146">
        <f t="shared" si="20"/>
        <v>0</v>
      </c>
      <c r="L149" s="146">
        <f t="shared" si="20"/>
        <v>0</v>
      </c>
    </row>
    <row r="150" spans="1:12" ht="30.6">
      <c r="A150" s="152" t="s">
        <v>310</v>
      </c>
      <c r="B150" s="94" t="s">
        <v>114</v>
      </c>
      <c r="C150" s="94" t="s">
        <v>8</v>
      </c>
      <c r="D150" s="94" t="s">
        <v>117</v>
      </c>
      <c r="E150" s="94" t="s">
        <v>119</v>
      </c>
      <c r="F150" s="94">
        <v>240</v>
      </c>
      <c r="G150" s="94" t="s">
        <v>82</v>
      </c>
      <c r="H150" s="94" t="s">
        <v>84</v>
      </c>
      <c r="I150" s="93" t="s">
        <v>294</v>
      </c>
      <c r="J150" s="146">
        <f>'Приложение 4'!I59</f>
        <v>0</v>
      </c>
      <c r="K150" s="146">
        <f>'Приложение 4'!J59</f>
        <v>0</v>
      </c>
      <c r="L150" s="146">
        <f>'Приложение 4'!K59</f>
        <v>0</v>
      </c>
    </row>
    <row r="151" spans="1:12" ht="61.2">
      <c r="A151" s="95" t="s">
        <v>129</v>
      </c>
      <c r="B151" s="94" t="s">
        <v>114</v>
      </c>
      <c r="C151" s="94" t="s">
        <v>8</v>
      </c>
      <c r="D151" s="94" t="s">
        <v>117</v>
      </c>
      <c r="E151" s="94" t="s">
        <v>131</v>
      </c>
      <c r="F151" s="94"/>
      <c r="G151" s="94"/>
      <c r="H151" s="94"/>
      <c r="I151" s="97"/>
      <c r="J151" s="146">
        <f t="shared" ref="J151:L155" si="21">J152</f>
        <v>0</v>
      </c>
      <c r="K151" s="146">
        <f t="shared" si="21"/>
        <v>0</v>
      </c>
      <c r="L151" s="146">
        <f t="shared" si="21"/>
        <v>0</v>
      </c>
    </row>
    <row r="152" spans="1:12" ht="20.399999999999999">
      <c r="A152" s="152" t="s">
        <v>93</v>
      </c>
      <c r="B152" s="94" t="s">
        <v>114</v>
      </c>
      <c r="C152" s="94" t="s">
        <v>8</v>
      </c>
      <c r="D152" s="94" t="s">
        <v>117</v>
      </c>
      <c r="E152" s="94" t="s">
        <v>131</v>
      </c>
      <c r="F152" s="94">
        <v>200</v>
      </c>
      <c r="G152" s="94"/>
      <c r="H152" s="94"/>
      <c r="I152" s="97"/>
      <c r="J152" s="146">
        <f t="shared" si="21"/>
        <v>0</v>
      </c>
      <c r="K152" s="146">
        <f t="shared" si="21"/>
        <v>0</v>
      </c>
      <c r="L152" s="146">
        <f t="shared" si="21"/>
        <v>0</v>
      </c>
    </row>
    <row r="153" spans="1:12" ht="20.399999999999999">
      <c r="A153" s="152" t="s">
        <v>94</v>
      </c>
      <c r="B153" s="94" t="s">
        <v>114</v>
      </c>
      <c r="C153" s="94" t="s">
        <v>8</v>
      </c>
      <c r="D153" s="94" t="s">
        <v>117</v>
      </c>
      <c r="E153" s="94" t="s">
        <v>131</v>
      </c>
      <c r="F153" s="94">
        <v>240</v>
      </c>
      <c r="G153" s="94"/>
      <c r="H153" s="94"/>
      <c r="I153" s="94"/>
      <c r="J153" s="146">
        <f t="shared" si="21"/>
        <v>0</v>
      </c>
      <c r="K153" s="146">
        <f t="shared" si="21"/>
        <v>0</v>
      </c>
      <c r="L153" s="146">
        <f t="shared" si="21"/>
        <v>0</v>
      </c>
    </row>
    <row r="154" spans="1:12">
      <c r="A154" s="152" t="s">
        <v>81</v>
      </c>
      <c r="B154" s="94" t="s">
        <v>114</v>
      </c>
      <c r="C154" s="94" t="s">
        <v>8</v>
      </c>
      <c r="D154" s="94" t="s">
        <v>117</v>
      </c>
      <c r="E154" s="94" t="s">
        <v>131</v>
      </c>
      <c r="F154" s="94">
        <v>240</v>
      </c>
      <c r="G154" s="94" t="s">
        <v>82</v>
      </c>
      <c r="H154" s="94"/>
      <c r="I154" s="94"/>
      <c r="J154" s="146">
        <f t="shared" si="21"/>
        <v>0</v>
      </c>
      <c r="K154" s="146">
        <f t="shared" si="21"/>
        <v>0</v>
      </c>
      <c r="L154" s="146">
        <f t="shared" si="21"/>
        <v>0</v>
      </c>
    </row>
    <row r="155" spans="1:12">
      <c r="A155" s="152" t="s">
        <v>128</v>
      </c>
      <c r="B155" s="94" t="s">
        <v>114</v>
      </c>
      <c r="C155" s="94" t="s">
        <v>8</v>
      </c>
      <c r="D155" s="94" t="s">
        <v>117</v>
      </c>
      <c r="E155" s="94" t="s">
        <v>131</v>
      </c>
      <c r="F155" s="94">
        <v>240</v>
      </c>
      <c r="G155" s="94" t="s">
        <v>82</v>
      </c>
      <c r="H155" s="94" t="s">
        <v>130</v>
      </c>
      <c r="I155" s="94"/>
      <c r="J155" s="146">
        <f t="shared" si="21"/>
        <v>0</v>
      </c>
      <c r="K155" s="146">
        <f t="shared" si="21"/>
        <v>0</v>
      </c>
      <c r="L155" s="146">
        <f t="shared" si="21"/>
        <v>0</v>
      </c>
    </row>
    <row r="156" spans="1:12" ht="30.6">
      <c r="A156" s="152" t="s">
        <v>310</v>
      </c>
      <c r="B156" s="94" t="s">
        <v>114</v>
      </c>
      <c r="C156" s="94" t="s">
        <v>8</v>
      </c>
      <c r="D156" s="94" t="s">
        <v>117</v>
      </c>
      <c r="E156" s="94" t="s">
        <v>131</v>
      </c>
      <c r="F156" s="94">
        <v>240</v>
      </c>
      <c r="G156" s="94" t="s">
        <v>82</v>
      </c>
      <c r="H156" s="94" t="s">
        <v>130</v>
      </c>
      <c r="I156" s="93" t="s">
        <v>294</v>
      </c>
      <c r="J156" s="146">
        <f>'Приложение 4'!I81</f>
        <v>0</v>
      </c>
      <c r="K156" s="146">
        <f>'Приложение 4'!J81</f>
        <v>0</v>
      </c>
      <c r="L156" s="146">
        <f>'Приложение 4'!K81</f>
        <v>0</v>
      </c>
    </row>
    <row r="157" spans="1:12" ht="30.6">
      <c r="A157" s="152" t="s">
        <v>120</v>
      </c>
      <c r="B157" s="94" t="s">
        <v>114</v>
      </c>
      <c r="C157" s="94" t="s">
        <v>8</v>
      </c>
      <c r="D157" s="94" t="s">
        <v>117</v>
      </c>
      <c r="E157" s="94" t="s">
        <v>121</v>
      </c>
      <c r="F157" s="94"/>
      <c r="G157" s="94"/>
      <c r="H157" s="94"/>
      <c r="I157" s="97"/>
      <c r="J157" s="146">
        <f t="shared" ref="J157:L161" si="22">J158</f>
        <v>0</v>
      </c>
      <c r="K157" s="146">
        <f t="shared" si="22"/>
        <v>0</v>
      </c>
      <c r="L157" s="146">
        <f t="shared" si="22"/>
        <v>0</v>
      </c>
    </row>
    <row r="158" spans="1:12" ht="20.399999999999999">
      <c r="A158" s="152" t="s">
        <v>93</v>
      </c>
      <c r="B158" s="94" t="s">
        <v>114</v>
      </c>
      <c r="C158" s="94" t="s">
        <v>8</v>
      </c>
      <c r="D158" s="94" t="s">
        <v>117</v>
      </c>
      <c r="E158" s="94" t="s">
        <v>121</v>
      </c>
      <c r="F158" s="94">
        <v>200</v>
      </c>
      <c r="G158" s="94"/>
      <c r="H158" s="94"/>
      <c r="I158" s="97"/>
      <c r="J158" s="146">
        <f t="shared" si="22"/>
        <v>0</v>
      </c>
      <c r="K158" s="146">
        <f t="shared" si="22"/>
        <v>0</v>
      </c>
      <c r="L158" s="146">
        <f t="shared" si="22"/>
        <v>0</v>
      </c>
    </row>
    <row r="159" spans="1:12" ht="20.399999999999999">
      <c r="A159" s="152" t="s">
        <v>94</v>
      </c>
      <c r="B159" s="94" t="s">
        <v>114</v>
      </c>
      <c r="C159" s="94" t="s">
        <v>8</v>
      </c>
      <c r="D159" s="94" t="s">
        <v>117</v>
      </c>
      <c r="E159" s="94" t="s">
        <v>121</v>
      </c>
      <c r="F159" s="94">
        <v>240</v>
      </c>
      <c r="G159" s="94"/>
      <c r="H159" s="94"/>
      <c r="I159" s="97"/>
      <c r="J159" s="146">
        <f t="shared" si="22"/>
        <v>0</v>
      </c>
      <c r="K159" s="146">
        <f t="shared" si="22"/>
        <v>0</v>
      </c>
      <c r="L159" s="146">
        <f t="shared" si="22"/>
        <v>0</v>
      </c>
    </row>
    <row r="160" spans="1:12">
      <c r="A160" s="152" t="s">
        <v>81</v>
      </c>
      <c r="B160" s="94" t="s">
        <v>114</v>
      </c>
      <c r="C160" s="94" t="s">
        <v>8</v>
      </c>
      <c r="D160" s="94" t="s">
        <v>117</v>
      </c>
      <c r="E160" s="94" t="s">
        <v>121</v>
      </c>
      <c r="F160" s="94">
        <v>240</v>
      </c>
      <c r="G160" s="94" t="s">
        <v>82</v>
      </c>
      <c r="H160" s="94"/>
      <c r="I160" s="94"/>
      <c r="J160" s="146">
        <f t="shared" si="22"/>
        <v>0</v>
      </c>
      <c r="K160" s="146">
        <f t="shared" si="22"/>
        <v>0</v>
      </c>
      <c r="L160" s="146">
        <f t="shared" si="22"/>
        <v>0</v>
      </c>
    </row>
    <row r="161" spans="1:12" ht="40.799999999999997">
      <c r="A161" s="152" t="s">
        <v>83</v>
      </c>
      <c r="B161" s="94" t="s">
        <v>114</v>
      </c>
      <c r="C161" s="94" t="s">
        <v>8</v>
      </c>
      <c r="D161" s="94" t="s">
        <v>117</v>
      </c>
      <c r="E161" s="94" t="s">
        <v>121</v>
      </c>
      <c r="F161" s="94">
        <v>240</v>
      </c>
      <c r="G161" s="94" t="s">
        <v>82</v>
      </c>
      <c r="H161" s="97" t="s">
        <v>84</v>
      </c>
      <c r="I161" s="97"/>
      <c r="J161" s="146">
        <f t="shared" si="22"/>
        <v>0</v>
      </c>
      <c r="K161" s="146">
        <f t="shared" si="22"/>
        <v>0</v>
      </c>
      <c r="L161" s="146">
        <f t="shared" si="22"/>
        <v>0</v>
      </c>
    </row>
    <row r="162" spans="1:12" ht="30.6">
      <c r="A162" s="152" t="s">
        <v>310</v>
      </c>
      <c r="B162" s="94" t="s">
        <v>114</v>
      </c>
      <c r="C162" s="94" t="s">
        <v>8</v>
      </c>
      <c r="D162" s="94" t="s">
        <v>117</v>
      </c>
      <c r="E162" s="94" t="s">
        <v>121</v>
      </c>
      <c r="F162" s="94">
        <v>240</v>
      </c>
      <c r="G162" s="94" t="s">
        <v>82</v>
      </c>
      <c r="H162" s="97" t="s">
        <v>84</v>
      </c>
      <c r="I162" s="93" t="s">
        <v>294</v>
      </c>
      <c r="J162" s="146">
        <f>'Приложение 4'!I63</f>
        <v>0</v>
      </c>
      <c r="K162" s="146">
        <f>'Приложение 4'!J63</f>
        <v>0</v>
      </c>
      <c r="L162" s="146">
        <f>'Приложение 4'!K63</f>
        <v>0</v>
      </c>
    </row>
    <row r="163" spans="1:12" ht="51">
      <c r="A163" s="152" t="s">
        <v>122</v>
      </c>
      <c r="B163" s="94" t="s">
        <v>114</v>
      </c>
      <c r="C163" s="94" t="s">
        <v>8</v>
      </c>
      <c r="D163" s="94" t="s">
        <v>117</v>
      </c>
      <c r="E163" s="94" t="s">
        <v>123</v>
      </c>
      <c r="F163" s="94"/>
      <c r="G163" s="94"/>
      <c r="H163" s="97"/>
      <c r="I163" s="97"/>
      <c r="J163" s="146">
        <f t="shared" ref="J163:L166" si="23">J164</f>
        <v>0</v>
      </c>
      <c r="K163" s="146">
        <f t="shared" si="23"/>
        <v>9.9</v>
      </c>
      <c r="L163" s="146">
        <f t="shared" si="23"/>
        <v>9.9</v>
      </c>
    </row>
    <row r="164" spans="1:12" ht="20.399999999999999">
      <c r="A164" s="152" t="s">
        <v>93</v>
      </c>
      <c r="B164" s="94" t="s">
        <v>114</v>
      </c>
      <c r="C164" s="94" t="s">
        <v>8</v>
      </c>
      <c r="D164" s="94" t="s">
        <v>117</v>
      </c>
      <c r="E164" s="94" t="s">
        <v>123</v>
      </c>
      <c r="F164" s="94">
        <v>200</v>
      </c>
      <c r="G164" s="94"/>
      <c r="H164" s="97"/>
      <c r="I164" s="97"/>
      <c r="J164" s="146">
        <f t="shared" si="23"/>
        <v>0</v>
      </c>
      <c r="K164" s="146">
        <f t="shared" si="23"/>
        <v>9.9</v>
      </c>
      <c r="L164" s="146">
        <f t="shared" si="23"/>
        <v>9.9</v>
      </c>
    </row>
    <row r="165" spans="1:12" ht="20.399999999999999">
      <c r="A165" s="152" t="s">
        <v>94</v>
      </c>
      <c r="B165" s="94" t="s">
        <v>114</v>
      </c>
      <c r="C165" s="94" t="s">
        <v>8</v>
      </c>
      <c r="D165" s="94" t="s">
        <v>117</v>
      </c>
      <c r="E165" s="94" t="s">
        <v>123</v>
      </c>
      <c r="F165" s="94">
        <v>240</v>
      </c>
      <c r="G165" s="94"/>
      <c r="H165" s="97"/>
      <c r="I165" s="97"/>
      <c r="J165" s="146">
        <f t="shared" si="23"/>
        <v>0</v>
      </c>
      <c r="K165" s="146">
        <f t="shared" si="23"/>
        <v>9.9</v>
      </c>
      <c r="L165" s="146">
        <f t="shared" si="23"/>
        <v>9.9</v>
      </c>
    </row>
    <row r="166" spans="1:12">
      <c r="A166" s="152" t="s">
        <v>81</v>
      </c>
      <c r="B166" s="94" t="s">
        <v>114</v>
      </c>
      <c r="C166" s="94" t="s">
        <v>8</v>
      </c>
      <c r="D166" s="94" t="s">
        <v>117</v>
      </c>
      <c r="E166" s="94" t="s">
        <v>123</v>
      </c>
      <c r="F166" s="94">
        <v>240</v>
      </c>
      <c r="G166" s="94" t="s">
        <v>82</v>
      </c>
      <c r="H166" s="94"/>
      <c r="I166" s="94"/>
      <c r="J166" s="146">
        <f t="shared" si="23"/>
        <v>0</v>
      </c>
      <c r="K166" s="146">
        <f t="shared" si="23"/>
        <v>9.9</v>
      </c>
      <c r="L166" s="146">
        <f t="shared" si="23"/>
        <v>9.9</v>
      </c>
    </row>
    <row r="167" spans="1:12" ht="40.799999999999997">
      <c r="A167" s="152" t="s">
        <v>83</v>
      </c>
      <c r="B167" s="94" t="s">
        <v>114</v>
      </c>
      <c r="C167" s="94" t="s">
        <v>8</v>
      </c>
      <c r="D167" s="94" t="s">
        <v>117</v>
      </c>
      <c r="E167" s="94" t="s">
        <v>123</v>
      </c>
      <c r="F167" s="94">
        <v>240</v>
      </c>
      <c r="G167" s="94" t="s">
        <v>82</v>
      </c>
      <c r="H167" s="94" t="s">
        <v>84</v>
      </c>
      <c r="I167" s="94"/>
      <c r="J167" s="146"/>
      <c r="K167" s="146">
        <f>'[1]Приложение 7'!K168</f>
        <v>9.9</v>
      </c>
      <c r="L167" s="146">
        <f>'[1]Приложение 7'!L168</f>
        <v>9.9</v>
      </c>
    </row>
    <row r="168" spans="1:12" ht="30.6">
      <c r="A168" s="152" t="s">
        <v>310</v>
      </c>
      <c r="B168" s="94" t="s">
        <v>114</v>
      </c>
      <c r="C168" s="94" t="s">
        <v>8</v>
      </c>
      <c r="D168" s="94" t="s">
        <v>117</v>
      </c>
      <c r="E168" s="94" t="s">
        <v>123</v>
      </c>
      <c r="F168" s="94">
        <v>240</v>
      </c>
      <c r="G168" s="94" t="s">
        <v>82</v>
      </c>
      <c r="H168" s="94" t="s">
        <v>84</v>
      </c>
      <c r="I168" s="93" t="s">
        <v>294</v>
      </c>
      <c r="J168" s="146">
        <f>'Приложение 4'!I67</f>
        <v>0</v>
      </c>
      <c r="K168" s="146">
        <f>'Приложение 4'!J67</f>
        <v>0</v>
      </c>
      <c r="L168" s="146">
        <f>'Приложение 4'!K67</f>
        <v>0</v>
      </c>
    </row>
    <row r="169" spans="1:12" ht="20.399999999999999">
      <c r="A169" s="152" t="s">
        <v>273</v>
      </c>
      <c r="B169" s="94" t="s">
        <v>114</v>
      </c>
      <c r="C169" s="94" t="s">
        <v>8</v>
      </c>
      <c r="D169" s="94" t="s">
        <v>117</v>
      </c>
      <c r="E169" s="94" t="s">
        <v>136</v>
      </c>
      <c r="F169" s="94"/>
      <c r="G169" s="94"/>
      <c r="H169" s="94"/>
      <c r="I169" s="94"/>
      <c r="J169" s="146">
        <f>J170+J175</f>
        <v>153.4</v>
      </c>
      <c r="K169" s="146">
        <f>K170+K175</f>
        <v>167.9</v>
      </c>
      <c r="L169" s="146">
        <f>L170+L175</f>
        <v>174.3</v>
      </c>
    </row>
    <row r="170" spans="1:12" ht="51">
      <c r="A170" s="152" t="s">
        <v>87</v>
      </c>
      <c r="B170" s="94" t="s">
        <v>114</v>
      </c>
      <c r="C170" s="94" t="s">
        <v>8</v>
      </c>
      <c r="D170" s="94" t="s">
        <v>117</v>
      </c>
      <c r="E170" s="94" t="s">
        <v>136</v>
      </c>
      <c r="F170" s="94">
        <v>100</v>
      </c>
      <c r="G170" s="94"/>
      <c r="H170" s="94"/>
      <c r="I170" s="94"/>
      <c r="J170" s="146">
        <f>J171</f>
        <v>133.30000000000001</v>
      </c>
      <c r="K170" s="146">
        <f>K171</f>
        <v>143.9</v>
      </c>
      <c r="L170" s="146">
        <f>L171</f>
        <v>150.30000000000001</v>
      </c>
    </row>
    <row r="171" spans="1:12" ht="20.399999999999999">
      <c r="A171" s="152" t="s">
        <v>88</v>
      </c>
      <c r="B171" s="94" t="s">
        <v>114</v>
      </c>
      <c r="C171" s="94" t="s">
        <v>8</v>
      </c>
      <c r="D171" s="94" t="s">
        <v>117</v>
      </c>
      <c r="E171" s="94" t="s">
        <v>136</v>
      </c>
      <c r="F171" s="94">
        <v>120</v>
      </c>
      <c r="G171" s="94"/>
      <c r="H171" s="94"/>
      <c r="I171" s="94"/>
      <c r="J171" s="146">
        <f t="shared" ref="J171:L173" si="24">J172</f>
        <v>133.30000000000001</v>
      </c>
      <c r="K171" s="146">
        <f t="shared" si="24"/>
        <v>143.9</v>
      </c>
      <c r="L171" s="146">
        <f t="shared" si="24"/>
        <v>150.30000000000001</v>
      </c>
    </row>
    <row r="172" spans="1:12">
      <c r="A172" s="152" t="s">
        <v>132</v>
      </c>
      <c r="B172" s="94" t="s">
        <v>114</v>
      </c>
      <c r="C172" s="94" t="s">
        <v>8</v>
      </c>
      <c r="D172" s="94" t="s">
        <v>117</v>
      </c>
      <c r="E172" s="94" t="s">
        <v>136</v>
      </c>
      <c r="F172" s="94">
        <v>120</v>
      </c>
      <c r="G172" s="93" t="s">
        <v>133</v>
      </c>
      <c r="H172" s="93"/>
      <c r="I172" s="93"/>
      <c r="J172" s="146">
        <f t="shared" si="24"/>
        <v>133.30000000000001</v>
      </c>
      <c r="K172" s="146">
        <f t="shared" si="24"/>
        <v>143.9</v>
      </c>
      <c r="L172" s="146">
        <f t="shared" si="24"/>
        <v>150.30000000000001</v>
      </c>
    </row>
    <row r="173" spans="1:12">
      <c r="A173" s="152" t="s">
        <v>274</v>
      </c>
      <c r="B173" s="94" t="s">
        <v>114</v>
      </c>
      <c r="C173" s="94" t="s">
        <v>8</v>
      </c>
      <c r="D173" s="94" t="s">
        <v>117</v>
      </c>
      <c r="E173" s="94" t="s">
        <v>136</v>
      </c>
      <c r="F173" s="94">
        <v>120</v>
      </c>
      <c r="G173" s="93" t="s">
        <v>133</v>
      </c>
      <c r="H173" s="93" t="s">
        <v>135</v>
      </c>
      <c r="I173" s="93"/>
      <c r="J173" s="146">
        <f t="shared" si="24"/>
        <v>133.30000000000001</v>
      </c>
      <c r="K173" s="146">
        <f t="shared" si="24"/>
        <v>143.9</v>
      </c>
      <c r="L173" s="146">
        <f t="shared" si="24"/>
        <v>150.30000000000001</v>
      </c>
    </row>
    <row r="174" spans="1:12" ht="30.6">
      <c r="A174" s="152" t="s">
        <v>319</v>
      </c>
      <c r="B174" s="94" t="s">
        <v>114</v>
      </c>
      <c r="C174" s="94" t="s">
        <v>8</v>
      </c>
      <c r="D174" s="94" t="s">
        <v>117</v>
      </c>
      <c r="E174" s="94" t="s">
        <v>136</v>
      </c>
      <c r="F174" s="94">
        <v>120</v>
      </c>
      <c r="G174" s="100" t="s">
        <v>133</v>
      </c>
      <c r="H174" s="100" t="s">
        <v>135</v>
      </c>
      <c r="I174" s="93" t="s">
        <v>294</v>
      </c>
      <c r="J174" s="146">
        <f>'Приложение 4'!I89</f>
        <v>133.30000000000001</v>
      </c>
      <c r="K174" s="146">
        <f>'Приложение 4'!J89</f>
        <v>143.9</v>
      </c>
      <c r="L174" s="146">
        <f>'Приложение 4'!K89</f>
        <v>150.30000000000001</v>
      </c>
    </row>
    <row r="175" spans="1:12" ht="20.399999999999999">
      <c r="A175" s="152" t="s">
        <v>93</v>
      </c>
      <c r="B175" s="94" t="s">
        <v>114</v>
      </c>
      <c r="C175" s="94" t="s">
        <v>8</v>
      </c>
      <c r="D175" s="94" t="s">
        <v>117</v>
      </c>
      <c r="E175" s="94" t="s">
        <v>136</v>
      </c>
      <c r="F175" s="94">
        <v>200</v>
      </c>
      <c r="G175" s="100"/>
      <c r="H175" s="100"/>
      <c r="I175" s="93"/>
      <c r="J175" s="146">
        <f>J176</f>
        <v>20.100000000000001</v>
      </c>
      <c r="K175" s="146">
        <f>K176</f>
        <v>24</v>
      </c>
      <c r="L175" s="146">
        <f>L176</f>
        <v>24</v>
      </c>
    </row>
    <row r="176" spans="1:12" ht="20.399999999999999">
      <c r="A176" s="152" t="s">
        <v>94</v>
      </c>
      <c r="B176" s="94" t="s">
        <v>114</v>
      </c>
      <c r="C176" s="94" t="s">
        <v>8</v>
      </c>
      <c r="D176" s="94" t="s">
        <v>117</v>
      </c>
      <c r="E176" s="94" t="s">
        <v>136</v>
      </c>
      <c r="F176" s="94">
        <v>240</v>
      </c>
      <c r="G176" s="94"/>
      <c r="H176" s="94"/>
      <c r="I176" s="94"/>
      <c r="J176" s="146">
        <f t="shared" ref="J176:L178" si="25">J177</f>
        <v>20.100000000000001</v>
      </c>
      <c r="K176" s="146">
        <f t="shared" si="25"/>
        <v>24</v>
      </c>
      <c r="L176" s="146">
        <f t="shared" si="25"/>
        <v>24</v>
      </c>
    </row>
    <row r="177" spans="1:12">
      <c r="A177" s="152" t="s">
        <v>132</v>
      </c>
      <c r="B177" s="94" t="s">
        <v>114</v>
      </c>
      <c r="C177" s="94" t="s">
        <v>8</v>
      </c>
      <c r="D177" s="94" t="s">
        <v>117</v>
      </c>
      <c r="E177" s="94" t="s">
        <v>136</v>
      </c>
      <c r="F177" s="93" t="s">
        <v>267</v>
      </c>
      <c r="G177" s="93" t="s">
        <v>133</v>
      </c>
      <c r="H177" s="93"/>
      <c r="I177" s="93"/>
      <c r="J177" s="146">
        <f t="shared" si="25"/>
        <v>20.100000000000001</v>
      </c>
      <c r="K177" s="146">
        <f t="shared" si="25"/>
        <v>24</v>
      </c>
      <c r="L177" s="146">
        <f t="shared" si="25"/>
        <v>24</v>
      </c>
    </row>
    <row r="178" spans="1:12">
      <c r="A178" s="152" t="s">
        <v>274</v>
      </c>
      <c r="B178" s="94" t="s">
        <v>114</v>
      </c>
      <c r="C178" s="94" t="s">
        <v>8</v>
      </c>
      <c r="D178" s="94" t="s">
        <v>117</v>
      </c>
      <c r="E178" s="94" t="s">
        <v>136</v>
      </c>
      <c r="F178" s="93" t="s">
        <v>267</v>
      </c>
      <c r="G178" s="93" t="s">
        <v>133</v>
      </c>
      <c r="H178" s="93" t="s">
        <v>135</v>
      </c>
      <c r="I178" s="93"/>
      <c r="J178" s="146">
        <f t="shared" si="25"/>
        <v>20.100000000000001</v>
      </c>
      <c r="K178" s="146">
        <f t="shared" si="25"/>
        <v>24</v>
      </c>
      <c r="L178" s="146">
        <f t="shared" si="25"/>
        <v>24</v>
      </c>
    </row>
    <row r="179" spans="1:12" ht="30.6">
      <c r="A179" s="152" t="s">
        <v>310</v>
      </c>
      <c r="B179" s="94" t="s">
        <v>114</v>
      </c>
      <c r="C179" s="94" t="s">
        <v>8</v>
      </c>
      <c r="D179" s="94" t="s">
        <v>117</v>
      </c>
      <c r="E179" s="94" t="s">
        <v>136</v>
      </c>
      <c r="F179" s="93" t="s">
        <v>267</v>
      </c>
      <c r="G179" s="100" t="s">
        <v>133</v>
      </c>
      <c r="H179" s="100" t="s">
        <v>135</v>
      </c>
      <c r="I179" s="93" t="s">
        <v>294</v>
      </c>
      <c r="J179" s="146">
        <f>'Приложение 4'!I93</f>
        <v>20.100000000000001</v>
      </c>
      <c r="K179" s="146">
        <f>'Приложение 4'!J93</f>
        <v>24</v>
      </c>
      <c r="L179" s="146">
        <f>'Приложение 4'!K93</f>
        <v>24</v>
      </c>
    </row>
  </sheetData>
  <mergeCells count="10">
    <mergeCell ref="I1:L1"/>
    <mergeCell ref="A2:L2"/>
    <mergeCell ref="I3:L3"/>
    <mergeCell ref="A4:A5"/>
    <mergeCell ref="B4:E5"/>
    <mergeCell ref="F4:F5"/>
    <mergeCell ref="G4:G5"/>
    <mergeCell ref="H4:H5"/>
    <mergeCell ref="I4:I5"/>
    <mergeCell ref="J4:L4"/>
  </mergeCells>
  <pageMargins left="0.43307089999999998" right="0.2362205" top="0.70275589999999999" bottom="1.220866" header="0.3" footer="0.3"/>
  <pageSetup paperSize="9" scale="92" orientation="portrait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SheetLayoutView="100" workbookViewId="0">
      <selection activeCell="F15" sqref="F15"/>
    </sheetView>
  </sheetViews>
  <sheetFormatPr defaultRowHeight="13.2"/>
  <cols>
    <col min="1" max="1" width="47.44140625" customWidth="1"/>
    <col min="2" max="4" width="4.109375" customWidth="1"/>
    <col min="5" max="8" width="7" customWidth="1"/>
    <col min="9" max="11" width="14" customWidth="1"/>
  </cols>
  <sheetData>
    <row r="1" spans="1:11" ht="81" customHeight="1">
      <c r="A1" s="1" t="s">
        <v>0</v>
      </c>
      <c r="B1" s="2" t="s">
        <v>0</v>
      </c>
      <c r="C1" s="2" t="s">
        <v>0</v>
      </c>
      <c r="D1" s="2" t="s">
        <v>0</v>
      </c>
      <c r="E1" s="170" t="s">
        <v>338</v>
      </c>
      <c r="F1" s="170"/>
      <c r="G1" s="170"/>
      <c r="H1" s="170"/>
      <c r="I1" s="185"/>
      <c r="J1" s="185"/>
      <c r="K1" s="185"/>
    </row>
    <row r="2" spans="1:11" ht="81" customHeight="1">
      <c r="A2" s="172" t="s">
        <v>339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5" customHeight="1">
      <c r="A3" s="3" t="s">
        <v>0</v>
      </c>
      <c r="B3" s="186" t="s">
        <v>1</v>
      </c>
      <c r="C3" s="186"/>
      <c r="D3" s="186"/>
      <c r="E3" s="186"/>
      <c r="F3" s="186"/>
      <c r="G3" s="186"/>
      <c r="H3" s="186"/>
      <c r="I3" s="186"/>
      <c r="J3" s="186"/>
      <c r="K3" s="186"/>
    </row>
    <row r="4" spans="1:11" ht="23.25" customHeight="1">
      <c r="A4" s="171" t="s">
        <v>2</v>
      </c>
      <c r="B4" s="171" t="s">
        <v>5</v>
      </c>
      <c r="C4" s="171"/>
      <c r="D4" s="171"/>
      <c r="E4" s="171"/>
      <c r="F4" s="188" t="s">
        <v>3</v>
      </c>
      <c r="G4" s="188" t="s">
        <v>4</v>
      </c>
      <c r="H4" s="188" t="s">
        <v>21</v>
      </c>
      <c r="I4" s="171" t="s">
        <v>7</v>
      </c>
      <c r="J4" s="171"/>
      <c r="K4" s="171"/>
    </row>
    <row r="5" spans="1:11" ht="14.85" customHeight="1">
      <c r="A5" s="171" t="s">
        <v>0</v>
      </c>
      <c r="B5" s="171" t="s">
        <v>0</v>
      </c>
      <c r="C5" s="171"/>
      <c r="D5" s="171"/>
      <c r="E5" s="171"/>
      <c r="F5" s="189"/>
      <c r="G5" s="189"/>
      <c r="H5" s="189"/>
      <c r="I5" s="108">
        <v>2025</v>
      </c>
      <c r="J5" s="162" t="s">
        <v>301</v>
      </c>
      <c r="K5" s="162" t="s">
        <v>324</v>
      </c>
    </row>
    <row r="6" spans="1:11" ht="12.9" customHeight="1">
      <c r="A6" s="4" t="s">
        <v>8</v>
      </c>
      <c r="B6" s="4">
        <v>2</v>
      </c>
      <c r="C6" s="4">
        <v>3</v>
      </c>
      <c r="D6" s="4">
        <v>4</v>
      </c>
      <c r="E6" s="4">
        <v>5</v>
      </c>
      <c r="F6" s="83">
        <v>6</v>
      </c>
      <c r="G6" s="83">
        <v>7</v>
      </c>
      <c r="H6" s="83">
        <v>8</v>
      </c>
      <c r="I6" s="4">
        <v>9</v>
      </c>
      <c r="J6" s="4">
        <v>10</v>
      </c>
      <c r="K6" s="4">
        <v>11</v>
      </c>
    </row>
    <row r="7" spans="1:11" ht="14.4" customHeight="1">
      <c r="A7" s="5" t="s">
        <v>19</v>
      </c>
      <c r="B7" s="5" t="s">
        <v>0</v>
      </c>
      <c r="C7" s="5" t="s">
        <v>0</v>
      </c>
      <c r="D7" s="5" t="s">
        <v>0</v>
      </c>
      <c r="E7" s="5" t="s">
        <v>0</v>
      </c>
      <c r="F7" s="5"/>
      <c r="G7" s="5"/>
      <c r="H7" s="5"/>
      <c r="I7" s="7"/>
      <c r="J7" s="7"/>
      <c r="K7" s="7"/>
    </row>
    <row r="8" spans="1:11">
      <c r="A8" s="8"/>
      <c r="B8" s="5"/>
      <c r="C8" s="5"/>
      <c r="D8" s="5"/>
      <c r="E8" s="5"/>
      <c r="F8" s="5"/>
      <c r="G8" s="5"/>
      <c r="H8" s="5"/>
      <c r="I8" s="7"/>
      <c r="J8" s="7"/>
      <c r="K8" s="7"/>
    </row>
    <row r="9" spans="1:11">
      <c r="A9" s="6"/>
      <c r="B9" s="6"/>
      <c r="C9" s="6"/>
      <c r="D9" s="6"/>
      <c r="E9" s="6"/>
      <c r="F9" s="6"/>
      <c r="G9" s="6"/>
      <c r="H9" s="6"/>
      <c r="I9" s="10"/>
      <c r="J9" s="10"/>
      <c r="K9" s="10"/>
    </row>
    <row r="10" spans="1:11">
      <c r="A10" s="9"/>
      <c r="B10" s="6"/>
      <c r="C10" s="6"/>
      <c r="D10" s="6"/>
      <c r="E10" s="6"/>
      <c r="F10" s="6"/>
      <c r="G10" s="6"/>
      <c r="H10" s="6"/>
      <c r="I10" s="10"/>
      <c r="J10" s="10"/>
      <c r="K10" s="10"/>
    </row>
    <row r="11" spans="1:11">
      <c r="A11" s="6"/>
      <c r="B11" s="6"/>
      <c r="C11" s="6"/>
      <c r="D11" s="6"/>
      <c r="E11" s="6"/>
      <c r="F11" s="6"/>
      <c r="G11" s="6"/>
      <c r="H11" s="6"/>
      <c r="I11" s="10"/>
      <c r="J11" s="10"/>
      <c r="K11" s="10"/>
    </row>
    <row r="12" spans="1:11">
      <c r="A12" s="6"/>
      <c r="B12" s="6"/>
      <c r="C12" s="6"/>
      <c r="D12" s="6"/>
      <c r="E12" s="6"/>
      <c r="F12" s="6"/>
      <c r="G12" s="6"/>
      <c r="H12" s="6"/>
      <c r="I12" s="10"/>
      <c r="J12" s="10"/>
      <c r="K12" s="10"/>
    </row>
    <row r="13" spans="1:11">
      <c r="A13" s="9"/>
      <c r="B13" s="6"/>
      <c r="C13" s="6"/>
      <c r="D13" s="6"/>
      <c r="E13" s="6"/>
      <c r="F13" s="6"/>
      <c r="G13" s="6"/>
      <c r="H13" s="6"/>
      <c r="I13" s="10"/>
      <c r="J13" s="10"/>
      <c r="K13" s="10"/>
    </row>
    <row r="14" spans="1:11">
      <c r="A14" s="6"/>
      <c r="B14" s="6"/>
      <c r="C14" s="6"/>
      <c r="D14" s="6"/>
      <c r="E14" s="6"/>
      <c r="F14" s="6"/>
      <c r="G14" s="6"/>
      <c r="H14" s="6"/>
      <c r="I14" s="10"/>
      <c r="J14" s="10"/>
      <c r="K14" s="10"/>
    </row>
    <row r="15" spans="1:11">
      <c r="A15" s="6"/>
      <c r="B15" s="6"/>
      <c r="C15" s="6"/>
      <c r="D15" s="6"/>
      <c r="E15" s="6"/>
      <c r="F15" s="6"/>
      <c r="G15" s="6"/>
      <c r="H15" s="6"/>
      <c r="I15" s="10"/>
      <c r="J15" s="10"/>
      <c r="K15" s="10"/>
    </row>
    <row r="16" spans="1:11">
      <c r="A16" s="9"/>
      <c r="B16" s="6"/>
      <c r="C16" s="6"/>
      <c r="D16" s="6"/>
      <c r="E16" s="6"/>
      <c r="F16" s="6"/>
      <c r="G16" s="6"/>
      <c r="H16" s="6"/>
      <c r="I16" s="10"/>
      <c r="J16" s="10"/>
      <c r="K16" s="10"/>
    </row>
    <row r="17" spans="1:11">
      <c r="A17" s="6"/>
      <c r="B17" s="6"/>
      <c r="C17" s="6"/>
      <c r="D17" s="6"/>
      <c r="E17" s="6"/>
      <c r="F17" s="6"/>
      <c r="G17" s="6"/>
      <c r="H17" s="6"/>
      <c r="I17" s="10"/>
      <c r="J17" s="10"/>
      <c r="K17" s="10"/>
    </row>
    <row r="18" spans="1:11">
      <c r="A18" s="6"/>
      <c r="B18" s="6"/>
      <c r="C18" s="6"/>
      <c r="D18" s="6"/>
      <c r="E18" s="6"/>
      <c r="F18" s="6"/>
      <c r="G18" s="6"/>
      <c r="H18" s="6"/>
      <c r="I18" s="10"/>
      <c r="J18" s="10"/>
      <c r="K18" s="10"/>
    </row>
    <row r="19" spans="1:11">
      <c r="A19" s="6"/>
      <c r="B19" s="6"/>
      <c r="C19" s="6"/>
      <c r="D19" s="6"/>
      <c r="E19" s="6"/>
      <c r="F19" s="6"/>
      <c r="G19" s="6"/>
      <c r="H19" s="6"/>
      <c r="I19" s="10"/>
      <c r="J19" s="10"/>
      <c r="K19" s="10"/>
    </row>
    <row r="20" spans="1:11">
      <c r="A20" s="6"/>
      <c r="B20" s="6"/>
      <c r="C20" s="6"/>
      <c r="D20" s="6"/>
      <c r="E20" s="6"/>
      <c r="F20" s="6"/>
      <c r="G20" s="6"/>
      <c r="H20" s="6"/>
      <c r="I20" s="10"/>
      <c r="J20" s="10"/>
      <c r="K20" s="10"/>
    </row>
    <row r="21" spans="1:11">
      <c r="A21" s="8"/>
      <c r="B21" s="5"/>
      <c r="C21" s="5"/>
      <c r="D21" s="5"/>
      <c r="E21" s="5"/>
      <c r="F21" s="5"/>
      <c r="G21" s="5"/>
      <c r="H21" s="5"/>
      <c r="I21" s="7"/>
      <c r="J21" s="7"/>
      <c r="K21" s="7"/>
    </row>
    <row r="22" spans="1:11">
      <c r="A22" s="6"/>
      <c r="B22" s="6"/>
      <c r="C22" s="6"/>
      <c r="D22" s="6"/>
      <c r="E22" s="6"/>
      <c r="F22" s="6"/>
      <c r="G22" s="6"/>
      <c r="H22" s="6"/>
      <c r="I22" s="10"/>
      <c r="J22" s="10"/>
      <c r="K22" s="10"/>
    </row>
    <row r="23" spans="1:11">
      <c r="A23" s="9"/>
      <c r="B23" s="6"/>
      <c r="C23" s="6"/>
      <c r="D23" s="6"/>
      <c r="E23" s="6"/>
      <c r="F23" s="6"/>
      <c r="G23" s="6"/>
      <c r="H23" s="6"/>
      <c r="I23" s="10"/>
      <c r="J23" s="10"/>
      <c r="K23" s="10"/>
    </row>
    <row r="24" spans="1:11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</row>
    <row r="25" spans="1:11">
      <c r="A25" s="6"/>
      <c r="B25" s="6"/>
      <c r="C25" s="6"/>
      <c r="D25" s="6"/>
      <c r="E25" s="6"/>
      <c r="F25" s="6"/>
      <c r="G25" s="6"/>
      <c r="H25" s="6"/>
      <c r="I25" s="10"/>
      <c r="J25" s="10"/>
      <c r="K25" s="10"/>
    </row>
    <row r="26" spans="1:11">
      <c r="A26" s="9"/>
      <c r="B26" s="6"/>
      <c r="C26" s="6"/>
      <c r="D26" s="6"/>
      <c r="E26" s="6"/>
      <c r="F26" s="6"/>
      <c r="G26" s="6"/>
      <c r="H26" s="6"/>
      <c r="I26" s="10"/>
      <c r="J26" s="10"/>
      <c r="K26" s="10"/>
    </row>
    <row r="27" spans="1:11">
      <c r="A27" s="6"/>
      <c r="B27" s="6"/>
      <c r="C27" s="6"/>
      <c r="D27" s="6"/>
      <c r="E27" s="6"/>
      <c r="F27" s="6"/>
      <c r="G27" s="6"/>
      <c r="H27" s="6"/>
      <c r="I27" s="10"/>
      <c r="J27" s="10"/>
      <c r="K27" s="10"/>
    </row>
    <row r="28" spans="1:11">
      <c r="A28" s="6"/>
      <c r="B28" s="6"/>
      <c r="C28" s="6"/>
      <c r="D28" s="6"/>
      <c r="E28" s="6"/>
      <c r="F28" s="6"/>
      <c r="G28" s="6"/>
      <c r="H28" s="6"/>
      <c r="I28" s="10"/>
      <c r="J28" s="10"/>
      <c r="K28" s="10"/>
    </row>
    <row r="29" spans="1:11">
      <c r="A29" s="6"/>
      <c r="B29" s="6"/>
      <c r="C29" s="6"/>
      <c r="D29" s="6"/>
      <c r="E29" s="6"/>
      <c r="F29" s="6"/>
      <c r="G29" s="6"/>
      <c r="H29" s="6"/>
      <c r="I29" s="10"/>
      <c r="J29" s="10"/>
      <c r="K29" s="10"/>
    </row>
    <row r="30" spans="1:11">
      <c r="A30" s="6"/>
      <c r="B30" s="6"/>
      <c r="C30" s="6"/>
      <c r="D30" s="6"/>
      <c r="E30" s="6"/>
      <c r="F30" s="6"/>
      <c r="G30" s="6"/>
      <c r="H30" s="6"/>
      <c r="I30" s="10"/>
      <c r="J30" s="10"/>
      <c r="K30" s="10"/>
    </row>
  </sheetData>
  <mergeCells count="9">
    <mergeCell ref="E1:K1"/>
    <mergeCell ref="A2:K2"/>
    <mergeCell ref="B3:K3"/>
    <mergeCell ref="A4:A5"/>
    <mergeCell ref="B4:E5"/>
    <mergeCell ref="I4:K4"/>
    <mergeCell ref="F4:F5"/>
    <mergeCell ref="G4:G5"/>
    <mergeCell ref="H4:H5"/>
  </mergeCells>
  <pageMargins left="0.43307089999999998" right="0.2362205" top="0.70275589999999999" bottom="1.220866" header="0.3" footer="0.3"/>
  <pageSetup paperSize="9" scale="83" orientation="portrait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="110" zoomScaleSheetLayoutView="110" workbookViewId="0">
      <selection activeCell="B14" sqref="B14"/>
    </sheetView>
  </sheetViews>
  <sheetFormatPr defaultColWidth="9.33203125" defaultRowHeight="13.2"/>
  <cols>
    <col min="1" max="1" width="66.77734375" style="18" customWidth="1"/>
    <col min="2" max="3" width="14.44140625" style="18" customWidth="1"/>
    <col min="4" max="4" width="15.109375" style="16" customWidth="1"/>
    <col min="5" max="5" width="13.77734375" style="16" customWidth="1"/>
    <col min="6" max="6" width="17" style="17" customWidth="1"/>
    <col min="7" max="7" width="13.77734375" style="18" bestFit="1" customWidth="1"/>
    <col min="8" max="8" width="12.44140625" style="18" bestFit="1" customWidth="1"/>
    <col min="9" max="16384" width="9.33203125" style="18"/>
  </cols>
  <sheetData>
    <row r="1" spans="1:9" ht="13.8">
      <c r="A1" s="14"/>
      <c r="B1" s="183" t="s">
        <v>340</v>
      </c>
      <c r="C1" s="184"/>
      <c r="D1" s="184"/>
    </row>
    <row r="2" spans="1:9" ht="13.8">
      <c r="A2" s="14"/>
      <c r="B2" s="184"/>
      <c r="C2" s="184"/>
      <c r="D2" s="184"/>
    </row>
    <row r="3" spans="1:9" ht="13.8">
      <c r="A3" s="14"/>
      <c r="B3" s="184"/>
      <c r="C3" s="184"/>
      <c r="D3" s="184"/>
    </row>
    <row r="4" spans="1:9" ht="81" customHeight="1">
      <c r="A4" s="14"/>
      <c r="B4" s="184"/>
      <c r="C4" s="184"/>
      <c r="D4" s="184"/>
    </row>
    <row r="5" spans="1:9" ht="12.75" customHeight="1">
      <c r="B5" s="31"/>
      <c r="C5" s="31"/>
      <c r="D5" s="31"/>
    </row>
    <row r="6" spans="1:9" ht="12.75" customHeight="1">
      <c r="B6" s="31"/>
      <c r="C6" s="31"/>
      <c r="D6" s="31" t="s">
        <v>27</v>
      </c>
    </row>
    <row r="7" spans="1:9" s="16" customFormat="1">
      <c r="A7" s="18"/>
      <c r="F7" s="17"/>
      <c r="G7" s="18"/>
      <c r="H7" s="18"/>
      <c r="I7" s="18"/>
    </row>
    <row r="8" spans="1:9" ht="127.5" customHeight="1">
      <c r="A8" s="190" t="s">
        <v>341</v>
      </c>
      <c r="B8" s="190"/>
      <c r="C8" s="190"/>
      <c r="D8" s="190"/>
    </row>
    <row r="9" spans="1:9">
      <c r="A9" s="20"/>
      <c r="B9" s="20"/>
      <c r="C9" s="20"/>
      <c r="D9" s="21" t="s">
        <v>1</v>
      </c>
    </row>
    <row r="10" spans="1:9" s="24" customFormat="1">
      <c r="A10" s="191" t="s">
        <v>42</v>
      </c>
      <c r="B10" s="192" t="s">
        <v>7</v>
      </c>
      <c r="C10" s="192"/>
      <c r="D10" s="192"/>
      <c r="E10" s="22"/>
      <c r="F10" s="23"/>
    </row>
    <row r="11" spans="1:9" s="24" customFormat="1" ht="16.5" customHeight="1">
      <c r="A11" s="191"/>
      <c r="B11" s="165" t="s">
        <v>300</v>
      </c>
      <c r="C11" s="165" t="s">
        <v>301</v>
      </c>
      <c r="D11" s="165" t="s">
        <v>324</v>
      </c>
      <c r="E11" s="22"/>
      <c r="F11" s="23"/>
      <c r="G11" s="22"/>
    </row>
    <row r="12" spans="1:9" s="26" customFormat="1">
      <c r="A12" s="141" t="s">
        <v>8</v>
      </c>
      <c r="B12" s="141" t="s">
        <v>9</v>
      </c>
      <c r="C12" s="141" t="s">
        <v>10</v>
      </c>
      <c r="D12" s="141" t="s">
        <v>11</v>
      </c>
      <c r="E12" s="22"/>
      <c r="F12" s="23"/>
    </row>
    <row r="13" spans="1:9" s="29" customFormat="1">
      <c r="A13" s="142" t="s">
        <v>292</v>
      </c>
      <c r="B13" s="30"/>
      <c r="C13" s="30"/>
      <c r="D13" s="30"/>
      <c r="E13" s="27"/>
      <c r="F13" s="28"/>
    </row>
    <row r="14" spans="1:9" s="29" customFormat="1">
      <c r="A14" s="143" t="s">
        <v>19</v>
      </c>
      <c r="B14" s="68">
        <f>B13</f>
        <v>0</v>
      </c>
      <c r="C14" s="68">
        <f t="shared" ref="C14:D14" si="0">C13</f>
        <v>0</v>
      </c>
      <c r="D14" s="68">
        <f t="shared" si="0"/>
        <v>0</v>
      </c>
      <c r="E14" s="27"/>
      <c r="F14" s="28"/>
    </row>
  </sheetData>
  <mergeCells count="4">
    <mergeCell ref="A8:D8"/>
    <mergeCell ref="A10:A11"/>
    <mergeCell ref="B10:D10"/>
    <mergeCell ref="B1:D4"/>
  </mergeCells>
  <conditionalFormatting sqref="B1">
    <cfRule type="expression" dxfId="4" priority="1" stopIfTrue="1">
      <formula>#REF!&lt;&gt;""</formula>
    </cfRule>
  </conditionalFormatting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6"/>
  <sheetViews>
    <sheetView view="pageBreakPreview" topLeftCell="A16" zoomScale="90" zoomScaleSheetLayoutView="90" workbookViewId="0">
      <selection activeCell="B20" sqref="B20"/>
    </sheetView>
  </sheetViews>
  <sheetFormatPr defaultRowHeight="13.2"/>
  <cols>
    <col min="1" max="1" width="37.109375" style="32" customWidth="1"/>
    <col min="2" max="2" width="70.44140625" style="32" customWidth="1"/>
    <col min="3" max="3" width="18.6640625" style="32" bestFit="1" customWidth="1"/>
    <col min="4" max="4" width="19.33203125" style="32" customWidth="1"/>
    <col min="5" max="5" width="18" style="32" customWidth="1"/>
    <col min="6" max="6" width="24" style="32" customWidth="1"/>
    <col min="7" max="7" width="17.33203125" style="32" customWidth="1"/>
    <col min="8" max="8" width="17.44140625" style="32" customWidth="1"/>
    <col min="9" max="9" width="17" style="32" bestFit="1" customWidth="1"/>
    <col min="10" max="256" width="9.33203125" style="32"/>
    <col min="257" max="257" width="37.109375" style="32" customWidth="1"/>
    <col min="258" max="258" width="70.44140625" style="32" customWidth="1"/>
    <col min="259" max="259" width="18.6640625" style="32" bestFit="1" customWidth="1"/>
    <col min="260" max="260" width="20.44140625" style="32" customWidth="1"/>
    <col min="261" max="261" width="18" style="32" customWidth="1"/>
    <col min="262" max="262" width="24" style="32" customWidth="1"/>
    <col min="263" max="263" width="17.33203125" style="32" customWidth="1"/>
    <col min="264" max="264" width="17.44140625" style="32" customWidth="1"/>
    <col min="265" max="265" width="17" style="32" bestFit="1" customWidth="1"/>
    <col min="266" max="512" width="9.33203125" style="32"/>
    <col min="513" max="513" width="37.109375" style="32" customWidth="1"/>
    <col min="514" max="514" width="70.44140625" style="32" customWidth="1"/>
    <col min="515" max="515" width="18.6640625" style="32" bestFit="1" customWidth="1"/>
    <col min="516" max="516" width="20.44140625" style="32" customWidth="1"/>
    <col min="517" max="517" width="18" style="32" customWidth="1"/>
    <col min="518" max="518" width="24" style="32" customWidth="1"/>
    <col min="519" max="519" width="17.33203125" style="32" customWidth="1"/>
    <col min="520" max="520" width="17.44140625" style="32" customWidth="1"/>
    <col min="521" max="521" width="17" style="32" bestFit="1" customWidth="1"/>
    <col min="522" max="768" width="9.33203125" style="32"/>
    <col min="769" max="769" width="37.109375" style="32" customWidth="1"/>
    <col min="770" max="770" width="70.44140625" style="32" customWidth="1"/>
    <col min="771" max="771" width="18.6640625" style="32" bestFit="1" customWidth="1"/>
    <col min="772" max="772" width="20.44140625" style="32" customWidth="1"/>
    <col min="773" max="773" width="18" style="32" customWidth="1"/>
    <col min="774" max="774" width="24" style="32" customWidth="1"/>
    <col min="775" max="775" width="17.33203125" style="32" customWidth="1"/>
    <col min="776" max="776" width="17.44140625" style="32" customWidth="1"/>
    <col min="777" max="777" width="17" style="32" bestFit="1" customWidth="1"/>
    <col min="778" max="1024" width="9.33203125" style="32"/>
    <col min="1025" max="1025" width="37.109375" style="32" customWidth="1"/>
    <col min="1026" max="1026" width="70.44140625" style="32" customWidth="1"/>
    <col min="1027" max="1027" width="18.6640625" style="32" bestFit="1" customWidth="1"/>
    <col min="1028" max="1028" width="20.44140625" style="32" customWidth="1"/>
    <col min="1029" max="1029" width="18" style="32" customWidth="1"/>
    <col min="1030" max="1030" width="24" style="32" customWidth="1"/>
    <col min="1031" max="1031" width="17.33203125" style="32" customWidth="1"/>
    <col min="1032" max="1032" width="17.44140625" style="32" customWidth="1"/>
    <col min="1033" max="1033" width="17" style="32" bestFit="1" customWidth="1"/>
    <col min="1034" max="1280" width="9.33203125" style="32"/>
    <col min="1281" max="1281" width="37.109375" style="32" customWidth="1"/>
    <col min="1282" max="1282" width="70.44140625" style="32" customWidth="1"/>
    <col min="1283" max="1283" width="18.6640625" style="32" bestFit="1" customWidth="1"/>
    <col min="1284" max="1284" width="20.44140625" style="32" customWidth="1"/>
    <col min="1285" max="1285" width="18" style="32" customWidth="1"/>
    <col min="1286" max="1286" width="24" style="32" customWidth="1"/>
    <col min="1287" max="1287" width="17.33203125" style="32" customWidth="1"/>
    <col min="1288" max="1288" width="17.44140625" style="32" customWidth="1"/>
    <col min="1289" max="1289" width="17" style="32" bestFit="1" customWidth="1"/>
    <col min="1290" max="1536" width="9.33203125" style="32"/>
    <col min="1537" max="1537" width="37.109375" style="32" customWidth="1"/>
    <col min="1538" max="1538" width="70.44140625" style="32" customWidth="1"/>
    <col min="1539" max="1539" width="18.6640625" style="32" bestFit="1" customWidth="1"/>
    <col min="1540" max="1540" width="20.44140625" style="32" customWidth="1"/>
    <col min="1541" max="1541" width="18" style="32" customWidth="1"/>
    <col min="1542" max="1542" width="24" style="32" customWidth="1"/>
    <col min="1543" max="1543" width="17.33203125" style="32" customWidth="1"/>
    <col min="1544" max="1544" width="17.44140625" style="32" customWidth="1"/>
    <col min="1545" max="1545" width="17" style="32" bestFit="1" customWidth="1"/>
    <col min="1546" max="1792" width="9.33203125" style="32"/>
    <col min="1793" max="1793" width="37.109375" style="32" customWidth="1"/>
    <col min="1794" max="1794" width="70.44140625" style="32" customWidth="1"/>
    <col min="1795" max="1795" width="18.6640625" style="32" bestFit="1" customWidth="1"/>
    <col min="1796" max="1796" width="20.44140625" style="32" customWidth="1"/>
    <col min="1797" max="1797" width="18" style="32" customWidth="1"/>
    <col min="1798" max="1798" width="24" style="32" customWidth="1"/>
    <col min="1799" max="1799" width="17.33203125" style="32" customWidth="1"/>
    <col min="1800" max="1800" width="17.44140625" style="32" customWidth="1"/>
    <col min="1801" max="1801" width="17" style="32" bestFit="1" customWidth="1"/>
    <col min="1802" max="2048" width="9.33203125" style="32"/>
    <col min="2049" max="2049" width="37.109375" style="32" customWidth="1"/>
    <col min="2050" max="2050" width="70.44140625" style="32" customWidth="1"/>
    <col min="2051" max="2051" width="18.6640625" style="32" bestFit="1" customWidth="1"/>
    <col min="2052" max="2052" width="20.44140625" style="32" customWidth="1"/>
    <col min="2053" max="2053" width="18" style="32" customWidth="1"/>
    <col min="2054" max="2054" width="24" style="32" customWidth="1"/>
    <col min="2055" max="2055" width="17.33203125" style="32" customWidth="1"/>
    <col min="2056" max="2056" width="17.44140625" style="32" customWidth="1"/>
    <col min="2057" max="2057" width="17" style="32" bestFit="1" customWidth="1"/>
    <col min="2058" max="2304" width="9.33203125" style="32"/>
    <col min="2305" max="2305" width="37.109375" style="32" customWidth="1"/>
    <col min="2306" max="2306" width="70.44140625" style="32" customWidth="1"/>
    <col min="2307" max="2307" width="18.6640625" style="32" bestFit="1" customWidth="1"/>
    <col min="2308" max="2308" width="20.44140625" style="32" customWidth="1"/>
    <col min="2309" max="2309" width="18" style="32" customWidth="1"/>
    <col min="2310" max="2310" width="24" style="32" customWidth="1"/>
    <col min="2311" max="2311" width="17.33203125" style="32" customWidth="1"/>
    <col min="2312" max="2312" width="17.44140625" style="32" customWidth="1"/>
    <col min="2313" max="2313" width="17" style="32" bestFit="1" customWidth="1"/>
    <col min="2314" max="2560" width="9.33203125" style="32"/>
    <col min="2561" max="2561" width="37.109375" style="32" customWidth="1"/>
    <col min="2562" max="2562" width="70.44140625" style="32" customWidth="1"/>
    <col min="2563" max="2563" width="18.6640625" style="32" bestFit="1" customWidth="1"/>
    <col min="2564" max="2564" width="20.44140625" style="32" customWidth="1"/>
    <col min="2565" max="2565" width="18" style="32" customWidth="1"/>
    <col min="2566" max="2566" width="24" style="32" customWidth="1"/>
    <col min="2567" max="2567" width="17.33203125" style="32" customWidth="1"/>
    <col min="2568" max="2568" width="17.44140625" style="32" customWidth="1"/>
    <col min="2569" max="2569" width="17" style="32" bestFit="1" customWidth="1"/>
    <col min="2570" max="2816" width="9.33203125" style="32"/>
    <col min="2817" max="2817" width="37.109375" style="32" customWidth="1"/>
    <col min="2818" max="2818" width="70.44140625" style="32" customWidth="1"/>
    <col min="2819" max="2819" width="18.6640625" style="32" bestFit="1" customWidth="1"/>
    <col min="2820" max="2820" width="20.44140625" style="32" customWidth="1"/>
    <col min="2821" max="2821" width="18" style="32" customWidth="1"/>
    <col min="2822" max="2822" width="24" style="32" customWidth="1"/>
    <col min="2823" max="2823" width="17.33203125" style="32" customWidth="1"/>
    <col min="2824" max="2824" width="17.44140625" style="32" customWidth="1"/>
    <col min="2825" max="2825" width="17" style="32" bestFit="1" customWidth="1"/>
    <col min="2826" max="3072" width="9.33203125" style="32"/>
    <col min="3073" max="3073" width="37.109375" style="32" customWidth="1"/>
    <col min="3074" max="3074" width="70.44140625" style="32" customWidth="1"/>
    <col min="3075" max="3075" width="18.6640625" style="32" bestFit="1" customWidth="1"/>
    <col min="3076" max="3076" width="20.44140625" style="32" customWidth="1"/>
    <col min="3077" max="3077" width="18" style="32" customWidth="1"/>
    <col min="3078" max="3078" width="24" style="32" customWidth="1"/>
    <col min="3079" max="3079" width="17.33203125" style="32" customWidth="1"/>
    <col min="3080" max="3080" width="17.44140625" style="32" customWidth="1"/>
    <col min="3081" max="3081" width="17" style="32" bestFit="1" customWidth="1"/>
    <col min="3082" max="3328" width="9.33203125" style="32"/>
    <col min="3329" max="3329" width="37.109375" style="32" customWidth="1"/>
    <col min="3330" max="3330" width="70.44140625" style="32" customWidth="1"/>
    <col min="3331" max="3331" width="18.6640625" style="32" bestFit="1" customWidth="1"/>
    <col min="3332" max="3332" width="20.44140625" style="32" customWidth="1"/>
    <col min="3333" max="3333" width="18" style="32" customWidth="1"/>
    <col min="3334" max="3334" width="24" style="32" customWidth="1"/>
    <col min="3335" max="3335" width="17.33203125" style="32" customWidth="1"/>
    <col min="3336" max="3336" width="17.44140625" style="32" customWidth="1"/>
    <col min="3337" max="3337" width="17" style="32" bestFit="1" customWidth="1"/>
    <col min="3338" max="3584" width="9.33203125" style="32"/>
    <col min="3585" max="3585" width="37.109375" style="32" customWidth="1"/>
    <col min="3586" max="3586" width="70.44140625" style="32" customWidth="1"/>
    <col min="3587" max="3587" width="18.6640625" style="32" bestFit="1" customWidth="1"/>
    <col min="3588" max="3588" width="20.44140625" style="32" customWidth="1"/>
    <col min="3589" max="3589" width="18" style="32" customWidth="1"/>
    <col min="3590" max="3590" width="24" style="32" customWidth="1"/>
    <col min="3591" max="3591" width="17.33203125" style="32" customWidth="1"/>
    <col min="3592" max="3592" width="17.44140625" style="32" customWidth="1"/>
    <col min="3593" max="3593" width="17" style="32" bestFit="1" customWidth="1"/>
    <col min="3594" max="3840" width="9.33203125" style="32"/>
    <col min="3841" max="3841" width="37.109375" style="32" customWidth="1"/>
    <col min="3842" max="3842" width="70.44140625" style="32" customWidth="1"/>
    <col min="3843" max="3843" width="18.6640625" style="32" bestFit="1" customWidth="1"/>
    <col min="3844" max="3844" width="20.44140625" style="32" customWidth="1"/>
    <col min="3845" max="3845" width="18" style="32" customWidth="1"/>
    <col min="3846" max="3846" width="24" style="32" customWidth="1"/>
    <col min="3847" max="3847" width="17.33203125" style="32" customWidth="1"/>
    <col min="3848" max="3848" width="17.44140625" style="32" customWidth="1"/>
    <col min="3849" max="3849" width="17" style="32" bestFit="1" customWidth="1"/>
    <col min="3850" max="4096" width="9.33203125" style="32"/>
    <col min="4097" max="4097" width="37.109375" style="32" customWidth="1"/>
    <col min="4098" max="4098" width="70.44140625" style="32" customWidth="1"/>
    <col min="4099" max="4099" width="18.6640625" style="32" bestFit="1" customWidth="1"/>
    <col min="4100" max="4100" width="20.44140625" style="32" customWidth="1"/>
    <col min="4101" max="4101" width="18" style="32" customWidth="1"/>
    <col min="4102" max="4102" width="24" style="32" customWidth="1"/>
    <col min="4103" max="4103" width="17.33203125" style="32" customWidth="1"/>
    <col min="4104" max="4104" width="17.44140625" style="32" customWidth="1"/>
    <col min="4105" max="4105" width="17" style="32" bestFit="1" customWidth="1"/>
    <col min="4106" max="4352" width="9.33203125" style="32"/>
    <col min="4353" max="4353" width="37.109375" style="32" customWidth="1"/>
    <col min="4354" max="4354" width="70.44140625" style="32" customWidth="1"/>
    <col min="4355" max="4355" width="18.6640625" style="32" bestFit="1" customWidth="1"/>
    <col min="4356" max="4356" width="20.44140625" style="32" customWidth="1"/>
    <col min="4357" max="4357" width="18" style="32" customWidth="1"/>
    <col min="4358" max="4358" width="24" style="32" customWidth="1"/>
    <col min="4359" max="4359" width="17.33203125" style="32" customWidth="1"/>
    <col min="4360" max="4360" width="17.44140625" style="32" customWidth="1"/>
    <col min="4361" max="4361" width="17" style="32" bestFit="1" customWidth="1"/>
    <col min="4362" max="4608" width="9.33203125" style="32"/>
    <col min="4609" max="4609" width="37.109375" style="32" customWidth="1"/>
    <col min="4610" max="4610" width="70.44140625" style="32" customWidth="1"/>
    <col min="4611" max="4611" width="18.6640625" style="32" bestFit="1" customWidth="1"/>
    <col min="4612" max="4612" width="20.44140625" style="32" customWidth="1"/>
    <col min="4613" max="4613" width="18" style="32" customWidth="1"/>
    <col min="4614" max="4614" width="24" style="32" customWidth="1"/>
    <col min="4615" max="4615" width="17.33203125" style="32" customWidth="1"/>
    <col min="4616" max="4616" width="17.44140625" style="32" customWidth="1"/>
    <col min="4617" max="4617" width="17" style="32" bestFit="1" customWidth="1"/>
    <col min="4618" max="4864" width="9.33203125" style="32"/>
    <col min="4865" max="4865" width="37.109375" style="32" customWidth="1"/>
    <col min="4866" max="4866" width="70.44140625" style="32" customWidth="1"/>
    <col min="4867" max="4867" width="18.6640625" style="32" bestFit="1" customWidth="1"/>
    <col min="4868" max="4868" width="20.44140625" style="32" customWidth="1"/>
    <col min="4869" max="4869" width="18" style="32" customWidth="1"/>
    <col min="4870" max="4870" width="24" style="32" customWidth="1"/>
    <col min="4871" max="4871" width="17.33203125" style="32" customWidth="1"/>
    <col min="4872" max="4872" width="17.44140625" style="32" customWidth="1"/>
    <col min="4873" max="4873" width="17" style="32" bestFit="1" customWidth="1"/>
    <col min="4874" max="5120" width="9.33203125" style="32"/>
    <col min="5121" max="5121" width="37.109375" style="32" customWidth="1"/>
    <col min="5122" max="5122" width="70.44140625" style="32" customWidth="1"/>
    <col min="5123" max="5123" width="18.6640625" style="32" bestFit="1" customWidth="1"/>
    <col min="5124" max="5124" width="20.44140625" style="32" customWidth="1"/>
    <col min="5125" max="5125" width="18" style="32" customWidth="1"/>
    <col min="5126" max="5126" width="24" style="32" customWidth="1"/>
    <col min="5127" max="5127" width="17.33203125" style="32" customWidth="1"/>
    <col min="5128" max="5128" width="17.44140625" style="32" customWidth="1"/>
    <col min="5129" max="5129" width="17" style="32" bestFit="1" customWidth="1"/>
    <col min="5130" max="5376" width="9.33203125" style="32"/>
    <col min="5377" max="5377" width="37.109375" style="32" customWidth="1"/>
    <col min="5378" max="5378" width="70.44140625" style="32" customWidth="1"/>
    <col min="5379" max="5379" width="18.6640625" style="32" bestFit="1" customWidth="1"/>
    <col min="5380" max="5380" width="20.44140625" style="32" customWidth="1"/>
    <col min="5381" max="5381" width="18" style="32" customWidth="1"/>
    <col min="5382" max="5382" width="24" style="32" customWidth="1"/>
    <col min="5383" max="5383" width="17.33203125" style="32" customWidth="1"/>
    <col min="5384" max="5384" width="17.44140625" style="32" customWidth="1"/>
    <col min="5385" max="5385" width="17" style="32" bestFit="1" customWidth="1"/>
    <col min="5386" max="5632" width="9.33203125" style="32"/>
    <col min="5633" max="5633" width="37.109375" style="32" customWidth="1"/>
    <col min="5634" max="5634" width="70.44140625" style="32" customWidth="1"/>
    <col min="5635" max="5635" width="18.6640625" style="32" bestFit="1" customWidth="1"/>
    <col min="5636" max="5636" width="20.44140625" style="32" customWidth="1"/>
    <col min="5637" max="5637" width="18" style="32" customWidth="1"/>
    <col min="5638" max="5638" width="24" style="32" customWidth="1"/>
    <col min="5639" max="5639" width="17.33203125" style="32" customWidth="1"/>
    <col min="5640" max="5640" width="17.44140625" style="32" customWidth="1"/>
    <col min="5641" max="5641" width="17" style="32" bestFit="1" customWidth="1"/>
    <col min="5642" max="5888" width="9.33203125" style="32"/>
    <col min="5889" max="5889" width="37.109375" style="32" customWidth="1"/>
    <col min="5890" max="5890" width="70.44140625" style="32" customWidth="1"/>
    <col min="5891" max="5891" width="18.6640625" style="32" bestFit="1" customWidth="1"/>
    <col min="5892" max="5892" width="20.44140625" style="32" customWidth="1"/>
    <col min="5893" max="5893" width="18" style="32" customWidth="1"/>
    <col min="5894" max="5894" width="24" style="32" customWidth="1"/>
    <col min="5895" max="5895" width="17.33203125" style="32" customWidth="1"/>
    <col min="5896" max="5896" width="17.44140625" style="32" customWidth="1"/>
    <col min="5897" max="5897" width="17" style="32" bestFit="1" customWidth="1"/>
    <col min="5898" max="6144" width="9.33203125" style="32"/>
    <col min="6145" max="6145" width="37.109375" style="32" customWidth="1"/>
    <col min="6146" max="6146" width="70.44140625" style="32" customWidth="1"/>
    <col min="6147" max="6147" width="18.6640625" style="32" bestFit="1" customWidth="1"/>
    <col min="6148" max="6148" width="20.44140625" style="32" customWidth="1"/>
    <col min="6149" max="6149" width="18" style="32" customWidth="1"/>
    <col min="6150" max="6150" width="24" style="32" customWidth="1"/>
    <col min="6151" max="6151" width="17.33203125" style="32" customWidth="1"/>
    <col min="6152" max="6152" width="17.44140625" style="32" customWidth="1"/>
    <col min="6153" max="6153" width="17" style="32" bestFit="1" customWidth="1"/>
    <col min="6154" max="6400" width="9.33203125" style="32"/>
    <col min="6401" max="6401" width="37.109375" style="32" customWidth="1"/>
    <col min="6402" max="6402" width="70.44140625" style="32" customWidth="1"/>
    <col min="6403" max="6403" width="18.6640625" style="32" bestFit="1" customWidth="1"/>
    <col min="6404" max="6404" width="20.44140625" style="32" customWidth="1"/>
    <col min="6405" max="6405" width="18" style="32" customWidth="1"/>
    <col min="6406" max="6406" width="24" style="32" customWidth="1"/>
    <col min="6407" max="6407" width="17.33203125" style="32" customWidth="1"/>
    <col min="6408" max="6408" width="17.44140625" style="32" customWidth="1"/>
    <col min="6409" max="6409" width="17" style="32" bestFit="1" customWidth="1"/>
    <col min="6410" max="6656" width="9.33203125" style="32"/>
    <col min="6657" max="6657" width="37.109375" style="32" customWidth="1"/>
    <col min="6658" max="6658" width="70.44140625" style="32" customWidth="1"/>
    <col min="6659" max="6659" width="18.6640625" style="32" bestFit="1" customWidth="1"/>
    <col min="6660" max="6660" width="20.44140625" style="32" customWidth="1"/>
    <col min="6661" max="6661" width="18" style="32" customWidth="1"/>
    <col min="6662" max="6662" width="24" style="32" customWidth="1"/>
    <col min="6663" max="6663" width="17.33203125" style="32" customWidth="1"/>
    <col min="6664" max="6664" width="17.44140625" style="32" customWidth="1"/>
    <col min="6665" max="6665" width="17" style="32" bestFit="1" customWidth="1"/>
    <col min="6666" max="6912" width="9.33203125" style="32"/>
    <col min="6913" max="6913" width="37.109375" style="32" customWidth="1"/>
    <col min="6914" max="6914" width="70.44140625" style="32" customWidth="1"/>
    <col min="6915" max="6915" width="18.6640625" style="32" bestFit="1" customWidth="1"/>
    <col min="6916" max="6916" width="20.44140625" style="32" customWidth="1"/>
    <col min="6917" max="6917" width="18" style="32" customWidth="1"/>
    <col min="6918" max="6918" width="24" style="32" customWidth="1"/>
    <col min="6919" max="6919" width="17.33203125" style="32" customWidth="1"/>
    <col min="6920" max="6920" width="17.44140625" style="32" customWidth="1"/>
    <col min="6921" max="6921" width="17" style="32" bestFit="1" customWidth="1"/>
    <col min="6922" max="7168" width="9.33203125" style="32"/>
    <col min="7169" max="7169" width="37.109375" style="32" customWidth="1"/>
    <col min="7170" max="7170" width="70.44140625" style="32" customWidth="1"/>
    <col min="7171" max="7171" width="18.6640625" style="32" bestFit="1" customWidth="1"/>
    <col min="7172" max="7172" width="20.44140625" style="32" customWidth="1"/>
    <col min="7173" max="7173" width="18" style="32" customWidth="1"/>
    <col min="7174" max="7174" width="24" style="32" customWidth="1"/>
    <col min="7175" max="7175" width="17.33203125" style="32" customWidth="1"/>
    <col min="7176" max="7176" width="17.44140625" style="32" customWidth="1"/>
    <col min="7177" max="7177" width="17" style="32" bestFit="1" customWidth="1"/>
    <col min="7178" max="7424" width="9.33203125" style="32"/>
    <col min="7425" max="7425" width="37.109375" style="32" customWidth="1"/>
    <col min="7426" max="7426" width="70.44140625" style="32" customWidth="1"/>
    <col min="7427" max="7427" width="18.6640625" style="32" bestFit="1" customWidth="1"/>
    <col min="7428" max="7428" width="20.44140625" style="32" customWidth="1"/>
    <col min="7429" max="7429" width="18" style="32" customWidth="1"/>
    <col min="7430" max="7430" width="24" style="32" customWidth="1"/>
    <col min="7431" max="7431" width="17.33203125" style="32" customWidth="1"/>
    <col min="7432" max="7432" width="17.44140625" style="32" customWidth="1"/>
    <col min="7433" max="7433" width="17" style="32" bestFit="1" customWidth="1"/>
    <col min="7434" max="7680" width="9.33203125" style="32"/>
    <col min="7681" max="7681" width="37.109375" style="32" customWidth="1"/>
    <col min="7682" max="7682" width="70.44140625" style="32" customWidth="1"/>
    <col min="7683" max="7683" width="18.6640625" style="32" bestFit="1" customWidth="1"/>
    <col min="7684" max="7684" width="20.44140625" style="32" customWidth="1"/>
    <col min="7685" max="7685" width="18" style="32" customWidth="1"/>
    <col min="7686" max="7686" width="24" style="32" customWidth="1"/>
    <col min="7687" max="7687" width="17.33203125" style="32" customWidth="1"/>
    <col min="7688" max="7688" width="17.44140625" style="32" customWidth="1"/>
    <col min="7689" max="7689" width="17" style="32" bestFit="1" customWidth="1"/>
    <col min="7690" max="7936" width="9.33203125" style="32"/>
    <col min="7937" max="7937" width="37.109375" style="32" customWidth="1"/>
    <col min="7938" max="7938" width="70.44140625" style="32" customWidth="1"/>
    <col min="7939" max="7939" width="18.6640625" style="32" bestFit="1" customWidth="1"/>
    <col min="7940" max="7940" width="20.44140625" style="32" customWidth="1"/>
    <col min="7941" max="7941" width="18" style="32" customWidth="1"/>
    <col min="7942" max="7942" width="24" style="32" customWidth="1"/>
    <col min="7943" max="7943" width="17.33203125" style="32" customWidth="1"/>
    <col min="7944" max="7944" width="17.44140625" style="32" customWidth="1"/>
    <col min="7945" max="7945" width="17" style="32" bestFit="1" customWidth="1"/>
    <col min="7946" max="8192" width="9.33203125" style="32"/>
    <col min="8193" max="8193" width="37.109375" style="32" customWidth="1"/>
    <col min="8194" max="8194" width="70.44140625" style="32" customWidth="1"/>
    <col min="8195" max="8195" width="18.6640625" style="32" bestFit="1" customWidth="1"/>
    <col min="8196" max="8196" width="20.44140625" style="32" customWidth="1"/>
    <col min="8197" max="8197" width="18" style="32" customWidth="1"/>
    <col min="8198" max="8198" width="24" style="32" customWidth="1"/>
    <col min="8199" max="8199" width="17.33203125" style="32" customWidth="1"/>
    <col min="8200" max="8200" width="17.44140625" style="32" customWidth="1"/>
    <col min="8201" max="8201" width="17" style="32" bestFit="1" customWidth="1"/>
    <col min="8202" max="8448" width="9.33203125" style="32"/>
    <col min="8449" max="8449" width="37.109375" style="32" customWidth="1"/>
    <col min="8450" max="8450" width="70.44140625" style="32" customWidth="1"/>
    <col min="8451" max="8451" width="18.6640625" style="32" bestFit="1" customWidth="1"/>
    <col min="8452" max="8452" width="20.44140625" style="32" customWidth="1"/>
    <col min="8453" max="8453" width="18" style="32" customWidth="1"/>
    <col min="8454" max="8454" width="24" style="32" customWidth="1"/>
    <col min="8455" max="8455" width="17.33203125" style="32" customWidth="1"/>
    <col min="8456" max="8456" width="17.44140625" style="32" customWidth="1"/>
    <col min="8457" max="8457" width="17" style="32" bestFit="1" customWidth="1"/>
    <col min="8458" max="8704" width="9.33203125" style="32"/>
    <col min="8705" max="8705" width="37.109375" style="32" customWidth="1"/>
    <col min="8706" max="8706" width="70.44140625" style="32" customWidth="1"/>
    <col min="8707" max="8707" width="18.6640625" style="32" bestFit="1" customWidth="1"/>
    <col min="8708" max="8708" width="20.44140625" style="32" customWidth="1"/>
    <col min="8709" max="8709" width="18" style="32" customWidth="1"/>
    <col min="8710" max="8710" width="24" style="32" customWidth="1"/>
    <col min="8711" max="8711" width="17.33203125" style="32" customWidth="1"/>
    <col min="8712" max="8712" width="17.44140625" style="32" customWidth="1"/>
    <col min="8713" max="8713" width="17" style="32" bestFit="1" customWidth="1"/>
    <col min="8714" max="8960" width="9.33203125" style="32"/>
    <col min="8961" max="8961" width="37.109375" style="32" customWidth="1"/>
    <col min="8962" max="8962" width="70.44140625" style="32" customWidth="1"/>
    <col min="8963" max="8963" width="18.6640625" style="32" bestFit="1" customWidth="1"/>
    <col min="8964" max="8964" width="20.44140625" style="32" customWidth="1"/>
    <col min="8965" max="8965" width="18" style="32" customWidth="1"/>
    <col min="8966" max="8966" width="24" style="32" customWidth="1"/>
    <col min="8967" max="8967" width="17.33203125" style="32" customWidth="1"/>
    <col min="8968" max="8968" width="17.44140625" style="32" customWidth="1"/>
    <col min="8969" max="8969" width="17" style="32" bestFit="1" customWidth="1"/>
    <col min="8970" max="9216" width="9.33203125" style="32"/>
    <col min="9217" max="9217" width="37.109375" style="32" customWidth="1"/>
    <col min="9218" max="9218" width="70.44140625" style="32" customWidth="1"/>
    <col min="9219" max="9219" width="18.6640625" style="32" bestFit="1" customWidth="1"/>
    <col min="9220" max="9220" width="20.44140625" style="32" customWidth="1"/>
    <col min="9221" max="9221" width="18" style="32" customWidth="1"/>
    <col min="9222" max="9222" width="24" style="32" customWidth="1"/>
    <col min="9223" max="9223" width="17.33203125" style="32" customWidth="1"/>
    <col min="9224" max="9224" width="17.44140625" style="32" customWidth="1"/>
    <col min="9225" max="9225" width="17" style="32" bestFit="1" customWidth="1"/>
    <col min="9226" max="9472" width="9.33203125" style="32"/>
    <col min="9473" max="9473" width="37.109375" style="32" customWidth="1"/>
    <col min="9474" max="9474" width="70.44140625" style="32" customWidth="1"/>
    <col min="9475" max="9475" width="18.6640625" style="32" bestFit="1" customWidth="1"/>
    <col min="9476" max="9476" width="20.44140625" style="32" customWidth="1"/>
    <col min="9477" max="9477" width="18" style="32" customWidth="1"/>
    <col min="9478" max="9478" width="24" style="32" customWidth="1"/>
    <col min="9479" max="9479" width="17.33203125" style="32" customWidth="1"/>
    <col min="9480" max="9480" width="17.44140625" style="32" customWidth="1"/>
    <col min="9481" max="9481" width="17" style="32" bestFit="1" customWidth="1"/>
    <col min="9482" max="9728" width="9.33203125" style="32"/>
    <col min="9729" max="9729" width="37.109375" style="32" customWidth="1"/>
    <col min="9730" max="9730" width="70.44140625" style="32" customWidth="1"/>
    <col min="9731" max="9731" width="18.6640625" style="32" bestFit="1" customWidth="1"/>
    <col min="9732" max="9732" width="20.44140625" style="32" customWidth="1"/>
    <col min="9733" max="9733" width="18" style="32" customWidth="1"/>
    <col min="9734" max="9734" width="24" style="32" customWidth="1"/>
    <col min="9735" max="9735" width="17.33203125" style="32" customWidth="1"/>
    <col min="9736" max="9736" width="17.44140625" style="32" customWidth="1"/>
    <col min="9737" max="9737" width="17" style="32" bestFit="1" customWidth="1"/>
    <col min="9738" max="9984" width="9.33203125" style="32"/>
    <col min="9985" max="9985" width="37.109375" style="32" customWidth="1"/>
    <col min="9986" max="9986" width="70.44140625" style="32" customWidth="1"/>
    <col min="9987" max="9987" width="18.6640625" style="32" bestFit="1" customWidth="1"/>
    <col min="9988" max="9988" width="20.44140625" style="32" customWidth="1"/>
    <col min="9989" max="9989" width="18" style="32" customWidth="1"/>
    <col min="9990" max="9990" width="24" style="32" customWidth="1"/>
    <col min="9991" max="9991" width="17.33203125" style="32" customWidth="1"/>
    <col min="9992" max="9992" width="17.44140625" style="32" customWidth="1"/>
    <col min="9993" max="9993" width="17" style="32" bestFit="1" customWidth="1"/>
    <col min="9994" max="10240" width="9.33203125" style="32"/>
    <col min="10241" max="10241" width="37.109375" style="32" customWidth="1"/>
    <col min="10242" max="10242" width="70.44140625" style="32" customWidth="1"/>
    <col min="10243" max="10243" width="18.6640625" style="32" bestFit="1" customWidth="1"/>
    <col min="10244" max="10244" width="20.44140625" style="32" customWidth="1"/>
    <col min="10245" max="10245" width="18" style="32" customWidth="1"/>
    <col min="10246" max="10246" width="24" style="32" customWidth="1"/>
    <col min="10247" max="10247" width="17.33203125" style="32" customWidth="1"/>
    <col min="10248" max="10248" width="17.44140625" style="32" customWidth="1"/>
    <col min="10249" max="10249" width="17" style="32" bestFit="1" customWidth="1"/>
    <col min="10250" max="10496" width="9.33203125" style="32"/>
    <col min="10497" max="10497" width="37.109375" style="32" customWidth="1"/>
    <col min="10498" max="10498" width="70.44140625" style="32" customWidth="1"/>
    <col min="10499" max="10499" width="18.6640625" style="32" bestFit="1" customWidth="1"/>
    <col min="10500" max="10500" width="20.44140625" style="32" customWidth="1"/>
    <col min="10501" max="10501" width="18" style="32" customWidth="1"/>
    <col min="10502" max="10502" width="24" style="32" customWidth="1"/>
    <col min="10503" max="10503" width="17.33203125" style="32" customWidth="1"/>
    <col min="10504" max="10504" width="17.44140625" style="32" customWidth="1"/>
    <col min="10505" max="10505" width="17" style="32" bestFit="1" customWidth="1"/>
    <col min="10506" max="10752" width="9.33203125" style="32"/>
    <col min="10753" max="10753" width="37.109375" style="32" customWidth="1"/>
    <col min="10754" max="10754" width="70.44140625" style="32" customWidth="1"/>
    <col min="10755" max="10755" width="18.6640625" style="32" bestFit="1" customWidth="1"/>
    <col min="10756" max="10756" width="20.44140625" style="32" customWidth="1"/>
    <col min="10757" max="10757" width="18" style="32" customWidth="1"/>
    <col min="10758" max="10758" width="24" style="32" customWidth="1"/>
    <col min="10759" max="10759" width="17.33203125" style="32" customWidth="1"/>
    <col min="10760" max="10760" width="17.44140625" style="32" customWidth="1"/>
    <col min="10761" max="10761" width="17" style="32" bestFit="1" customWidth="1"/>
    <col min="10762" max="11008" width="9.33203125" style="32"/>
    <col min="11009" max="11009" width="37.109375" style="32" customWidth="1"/>
    <col min="11010" max="11010" width="70.44140625" style="32" customWidth="1"/>
    <col min="11011" max="11011" width="18.6640625" style="32" bestFit="1" customWidth="1"/>
    <col min="11012" max="11012" width="20.44140625" style="32" customWidth="1"/>
    <col min="11013" max="11013" width="18" style="32" customWidth="1"/>
    <col min="11014" max="11014" width="24" style="32" customWidth="1"/>
    <col min="11015" max="11015" width="17.33203125" style="32" customWidth="1"/>
    <col min="11016" max="11016" width="17.44140625" style="32" customWidth="1"/>
    <col min="11017" max="11017" width="17" style="32" bestFit="1" customWidth="1"/>
    <col min="11018" max="11264" width="9.33203125" style="32"/>
    <col min="11265" max="11265" width="37.109375" style="32" customWidth="1"/>
    <col min="11266" max="11266" width="70.44140625" style="32" customWidth="1"/>
    <col min="11267" max="11267" width="18.6640625" style="32" bestFit="1" customWidth="1"/>
    <col min="11268" max="11268" width="20.44140625" style="32" customWidth="1"/>
    <col min="11269" max="11269" width="18" style="32" customWidth="1"/>
    <col min="11270" max="11270" width="24" style="32" customWidth="1"/>
    <col min="11271" max="11271" width="17.33203125" style="32" customWidth="1"/>
    <col min="11272" max="11272" width="17.44140625" style="32" customWidth="1"/>
    <col min="11273" max="11273" width="17" style="32" bestFit="1" customWidth="1"/>
    <col min="11274" max="11520" width="9.33203125" style="32"/>
    <col min="11521" max="11521" width="37.109375" style="32" customWidth="1"/>
    <col min="11522" max="11522" width="70.44140625" style="32" customWidth="1"/>
    <col min="11523" max="11523" width="18.6640625" style="32" bestFit="1" customWidth="1"/>
    <col min="11524" max="11524" width="20.44140625" style="32" customWidth="1"/>
    <col min="11525" max="11525" width="18" style="32" customWidth="1"/>
    <col min="11526" max="11526" width="24" style="32" customWidth="1"/>
    <col min="11527" max="11527" width="17.33203125" style="32" customWidth="1"/>
    <col min="11528" max="11528" width="17.44140625" style="32" customWidth="1"/>
    <col min="11529" max="11529" width="17" style="32" bestFit="1" customWidth="1"/>
    <col min="11530" max="11776" width="9.33203125" style="32"/>
    <col min="11777" max="11777" width="37.109375" style="32" customWidth="1"/>
    <col min="11778" max="11778" width="70.44140625" style="32" customWidth="1"/>
    <col min="11779" max="11779" width="18.6640625" style="32" bestFit="1" customWidth="1"/>
    <col min="11780" max="11780" width="20.44140625" style="32" customWidth="1"/>
    <col min="11781" max="11781" width="18" style="32" customWidth="1"/>
    <col min="11782" max="11782" width="24" style="32" customWidth="1"/>
    <col min="11783" max="11783" width="17.33203125" style="32" customWidth="1"/>
    <col min="11784" max="11784" width="17.44140625" style="32" customWidth="1"/>
    <col min="11785" max="11785" width="17" style="32" bestFit="1" customWidth="1"/>
    <col min="11786" max="12032" width="9.33203125" style="32"/>
    <col min="12033" max="12033" width="37.109375" style="32" customWidth="1"/>
    <col min="12034" max="12034" width="70.44140625" style="32" customWidth="1"/>
    <col min="12035" max="12035" width="18.6640625" style="32" bestFit="1" customWidth="1"/>
    <col min="12036" max="12036" width="20.44140625" style="32" customWidth="1"/>
    <col min="12037" max="12037" width="18" style="32" customWidth="1"/>
    <col min="12038" max="12038" width="24" style="32" customWidth="1"/>
    <col min="12039" max="12039" width="17.33203125" style="32" customWidth="1"/>
    <col min="12040" max="12040" width="17.44140625" style="32" customWidth="1"/>
    <col min="12041" max="12041" width="17" style="32" bestFit="1" customWidth="1"/>
    <col min="12042" max="12288" width="9.33203125" style="32"/>
    <col min="12289" max="12289" width="37.109375" style="32" customWidth="1"/>
    <col min="12290" max="12290" width="70.44140625" style="32" customWidth="1"/>
    <col min="12291" max="12291" width="18.6640625" style="32" bestFit="1" customWidth="1"/>
    <col min="12292" max="12292" width="20.44140625" style="32" customWidth="1"/>
    <col min="12293" max="12293" width="18" style="32" customWidth="1"/>
    <col min="12294" max="12294" width="24" style="32" customWidth="1"/>
    <col min="12295" max="12295" width="17.33203125" style="32" customWidth="1"/>
    <col min="12296" max="12296" width="17.44140625" style="32" customWidth="1"/>
    <col min="12297" max="12297" width="17" style="32" bestFit="1" customWidth="1"/>
    <col min="12298" max="12544" width="9.33203125" style="32"/>
    <col min="12545" max="12545" width="37.109375" style="32" customWidth="1"/>
    <col min="12546" max="12546" width="70.44140625" style="32" customWidth="1"/>
    <col min="12547" max="12547" width="18.6640625" style="32" bestFit="1" customWidth="1"/>
    <col min="12548" max="12548" width="20.44140625" style="32" customWidth="1"/>
    <col min="12549" max="12549" width="18" style="32" customWidth="1"/>
    <col min="12550" max="12550" width="24" style="32" customWidth="1"/>
    <col min="12551" max="12551" width="17.33203125" style="32" customWidth="1"/>
    <col min="12552" max="12552" width="17.44140625" style="32" customWidth="1"/>
    <col min="12553" max="12553" width="17" style="32" bestFit="1" customWidth="1"/>
    <col min="12554" max="12800" width="9.33203125" style="32"/>
    <col min="12801" max="12801" width="37.109375" style="32" customWidth="1"/>
    <col min="12802" max="12802" width="70.44140625" style="32" customWidth="1"/>
    <col min="12803" max="12803" width="18.6640625" style="32" bestFit="1" customWidth="1"/>
    <col min="12804" max="12804" width="20.44140625" style="32" customWidth="1"/>
    <col min="12805" max="12805" width="18" style="32" customWidth="1"/>
    <col min="12806" max="12806" width="24" style="32" customWidth="1"/>
    <col min="12807" max="12807" width="17.33203125" style="32" customWidth="1"/>
    <col min="12808" max="12808" width="17.44140625" style="32" customWidth="1"/>
    <col min="12809" max="12809" width="17" style="32" bestFit="1" customWidth="1"/>
    <col min="12810" max="13056" width="9.33203125" style="32"/>
    <col min="13057" max="13057" width="37.109375" style="32" customWidth="1"/>
    <col min="13058" max="13058" width="70.44140625" style="32" customWidth="1"/>
    <col min="13059" max="13059" width="18.6640625" style="32" bestFit="1" customWidth="1"/>
    <col min="13060" max="13060" width="20.44140625" style="32" customWidth="1"/>
    <col min="13061" max="13061" width="18" style="32" customWidth="1"/>
    <col min="13062" max="13062" width="24" style="32" customWidth="1"/>
    <col min="13063" max="13063" width="17.33203125" style="32" customWidth="1"/>
    <col min="13064" max="13064" width="17.44140625" style="32" customWidth="1"/>
    <col min="13065" max="13065" width="17" style="32" bestFit="1" customWidth="1"/>
    <col min="13066" max="13312" width="9.33203125" style="32"/>
    <col min="13313" max="13313" width="37.109375" style="32" customWidth="1"/>
    <col min="13314" max="13314" width="70.44140625" style="32" customWidth="1"/>
    <col min="13315" max="13315" width="18.6640625" style="32" bestFit="1" customWidth="1"/>
    <col min="13316" max="13316" width="20.44140625" style="32" customWidth="1"/>
    <col min="13317" max="13317" width="18" style="32" customWidth="1"/>
    <col min="13318" max="13318" width="24" style="32" customWidth="1"/>
    <col min="13319" max="13319" width="17.33203125" style="32" customWidth="1"/>
    <col min="13320" max="13320" width="17.44140625" style="32" customWidth="1"/>
    <col min="13321" max="13321" width="17" style="32" bestFit="1" customWidth="1"/>
    <col min="13322" max="13568" width="9.33203125" style="32"/>
    <col min="13569" max="13569" width="37.109375" style="32" customWidth="1"/>
    <col min="13570" max="13570" width="70.44140625" style="32" customWidth="1"/>
    <col min="13571" max="13571" width="18.6640625" style="32" bestFit="1" customWidth="1"/>
    <col min="13572" max="13572" width="20.44140625" style="32" customWidth="1"/>
    <col min="13573" max="13573" width="18" style="32" customWidth="1"/>
    <col min="13574" max="13574" width="24" style="32" customWidth="1"/>
    <col min="13575" max="13575" width="17.33203125" style="32" customWidth="1"/>
    <col min="13576" max="13576" width="17.44140625" style="32" customWidth="1"/>
    <col min="13577" max="13577" width="17" style="32" bestFit="1" customWidth="1"/>
    <col min="13578" max="13824" width="9.33203125" style="32"/>
    <col min="13825" max="13825" width="37.109375" style="32" customWidth="1"/>
    <col min="13826" max="13826" width="70.44140625" style="32" customWidth="1"/>
    <col min="13827" max="13827" width="18.6640625" style="32" bestFit="1" customWidth="1"/>
    <col min="13828" max="13828" width="20.44140625" style="32" customWidth="1"/>
    <col min="13829" max="13829" width="18" style="32" customWidth="1"/>
    <col min="13830" max="13830" width="24" style="32" customWidth="1"/>
    <col min="13831" max="13831" width="17.33203125" style="32" customWidth="1"/>
    <col min="13832" max="13832" width="17.44140625" style="32" customWidth="1"/>
    <col min="13833" max="13833" width="17" style="32" bestFit="1" customWidth="1"/>
    <col min="13834" max="14080" width="9.33203125" style="32"/>
    <col min="14081" max="14081" width="37.109375" style="32" customWidth="1"/>
    <col min="14082" max="14082" width="70.44140625" style="32" customWidth="1"/>
    <col min="14083" max="14083" width="18.6640625" style="32" bestFit="1" customWidth="1"/>
    <col min="14084" max="14084" width="20.44140625" style="32" customWidth="1"/>
    <col min="14085" max="14085" width="18" style="32" customWidth="1"/>
    <col min="14086" max="14086" width="24" style="32" customWidth="1"/>
    <col min="14087" max="14087" width="17.33203125" style="32" customWidth="1"/>
    <col min="14088" max="14088" width="17.44140625" style="32" customWidth="1"/>
    <col min="14089" max="14089" width="17" style="32" bestFit="1" customWidth="1"/>
    <col min="14090" max="14336" width="9.33203125" style="32"/>
    <col min="14337" max="14337" width="37.109375" style="32" customWidth="1"/>
    <col min="14338" max="14338" width="70.44140625" style="32" customWidth="1"/>
    <col min="14339" max="14339" width="18.6640625" style="32" bestFit="1" customWidth="1"/>
    <col min="14340" max="14340" width="20.44140625" style="32" customWidth="1"/>
    <col min="14341" max="14341" width="18" style="32" customWidth="1"/>
    <col min="14342" max="14342" width="24" style="32" customWidth="1"/>
    <col min="14343" max="14343" width="17.33203125" style="32" customWidth="1"/>
    <col min="14344" max="14344" width="17.44140625" style="32" customWidth="1"/>
    <col min="14345" max="14345" width="17" style="32" bestFit="1" customWidth="1"/>
    <col min="14346" max="14592" width="9.33203125" style="32"/>
    <col min="14593" max="14593" width="37.109375" style="32" customWidth="1"/>
    <col min="14594" max="14594" width="70.44140625" style="32" customWidth="1"/>
    <col min="14595" max="14595" width="18.6640625" style="32" bestFit="1" customWidth="1"/>
    <col min="14596" max="14596" width="20.44140625" style="32" customWidth="1"/>
    <col min="14597" max="14597" width="18" style="32" customWidth="1"/>
    <col min="14598" max="14598" width="24" style="32" customWidth="1"/>
    <col min="14599" max="14599" width="17.33203125" style="32" customWidth="1"/>
    <col min="14600" max="14600" width="17.44140625" style="32" customWidth="1"/>
    <col min="14601" max="14601" width="17" style="32" bestFit="1" customWidth="1"/>
    <col min="14602" max="14848" width="9.33203125" style="32"/>
    <col min="14849" max="14849" width="37.109375" style="32" customWidth="1"/>
    <col min="14850" max="14850" width="70.44140625" style="32" customWidth="1"/>
    <col min="14851" max="14851" width="18.6640625" style="32" bestFit="1" customWidth="1"/>
    <col min="14852" max="14852" width="20.44140625" style="32" customWidth="1"/>
    <col min="14853" max="14853" width="18" style="32" customWidth="1"/>
    <col min="14854" max="14854" width="24" style="32" customWidth="1"/>
    <col min="14855" max="14855" width="17.33203125" style="32" customWidth="1"/>
    <col min="14856" max="14856" width="17.44140625" style="32" customWidth="1"/>
    <col min="14857" max="14857" width="17" style="32" bestFit="1" customWidth="1"/>
    <col min="14858" max="15104" width="9.33203125" style="32"/>
    <col min="15105" max="15105" width="37.109375" style="32" customWidth="1"/>
    <col min="15106" max="15106" width="70.44140625" style="32" customWidth="1"/>
    <col min="15107" max="15107" width="18.6640625" style="32" bestFit="1" customWidth="1"/>
    <col min="15108" max="15108" width="20.44140625" style="32" customWidth="1"/>
    <col min="15109" max="15109" width="18" style="32" customWidth="1"/>
    <col min="15110" max="15110" width="24" style="32" customWidth="1"/>
    <col min="15111" max="15111" width="17.33203125" style="32" customWidth="1"/>
    <col min="15112" max="15112" width="17.44140625" style="32" customWidth="1"/>
    <col min="15113" max="15113" width="17" style="32" bestFit="1" customWidth="1"/>
    <col min="15114" max="15360" width="9.33203125" style="32"/>
    <col min="15361" max="15361" width="37.109375" style="32" customWidth="1"/>
    <col min="15362" max="15362" width="70.44140625" style="32" customWidth="1"/>
    <col min="15363" max="15363" width="18.6640625" style="32" bestFit="1" customWidth="1"/>
    <col min="15364" max="15364" width="20.44140625" style="32" customWidth="1"/>
    <col min="15365" max="15365" width="18" style="32" customWidth="1"/>
    <col min="15366" max="15366" width="24" style="32" customWidth="1"/>
    <col min="15367" max="15367" width="17.33203125" style="32" customWidth="1"/>
    <col min="15368" max="15368" width="17.44140625" style="32" customWidth="1"/>
    <col min="15369" max="15369" width="17" style="32" bestFit="1" customWidth="1"/>
    <col min="15370" max="15616" width="9.33203125" style="32"/>
    <col min="15617" max="15617" width="37.109375" style="32" customWidth="1"/>
    <col min="15618" max="15618" width="70.44140625" style="32" customWidth="1"/>
    <col min="15619" max="15619" width="18.6640625" style="32" bestFit="1" customWidth="1"/>
    <col min="15620" max="15620" width="20.44140625" style="32" customWidth="1"/>
    <col min="15621" max="15621" width="18" style="32" customWidth="1"/>
    <col min="15622" max="15622" width="24" style="32" customWidth="1"/>
    <col min="15623" max="15623" width="17.33203125" style="32" customWidth="1"/>
    <col min="15624" max="15624" width="17.44140625" style="32" customWidth="1"/>
    <col min="15625" max="15625" width="17" style="32" bestFit="1" customWidth="1"/>
    <col min="15626" max="15872" width="9.33203125" style="32"/>
    <col min="15873" max="15873" width="37.109375" style="32" customWidth="1"/>
    <col min="15874" max="15874" width="70.44140625" style="32" customWidth="1"/>
    <col min="15875" max="15875" width="18.6640625" style="32" bestFit="1" customWidth="1"/>
    <col min="15876" max="15876" width="20.44140625" style="32" customWidth="1"/>
    <col min="15877" max="15877" width="18" style="32" customWidth="1"/>
    <col min="15878" max="15878" width="24" style="32" customWidth="1"/>
    <col min="15879" max="15879" width="17.33203125" style="32" customWidth="1"/>
    <col min="15880" max="15880" width="17.44140625" style="32" customWidth="1"/>
    <col min="15881" max="15881" width="17" style="32" bestFit="1" customWidth="1"/>
    <col min="15882" max="16128" width="9.33203125" style="32"/>
    <col min="16129" max="16129" width="37.109375" style="32" customWidth="1"/>
    <col min="16130" max="16130" width="70.44140625" style="32" customWidth="1"/>
    <col min="16131" max="16131" width="18.6640625" style="32" bestFit="1" customWidth="1"/>
    <col min="16132" max="16132" width="20.44140625" style="32" customWidth="1"/>
    <col min="16133" max="16133" width="18" style="32" customWidth="1"/>
    <col min="16134" max="16134" width="24" style="32" customWidth="1"/>
    <col min="16135" max="16135" width="17.33203125" style="32" customWidth="1"/>
    <col min="16136" max="16136" width="17.44140625" style="32" customWidth="1"/>
    <col min="16137" max="16137" width="17" style="32" bestFit="1" customWidth="1"/>
    <col min="16138" max="16384" width="9.33203125" style="32"/>
  </cols>
  <sheetData>
    <row r="1" spans="1:9" ht="15.6">
      <c r="B1" s="33"/>
      <c r="C1" s="197" t="s">
        <v>342</v>
      </c>
      <c r="D1" s="198"/>
      <c r="E1" s="198"/>
      <c r="F1" s="34"/>
    </row>
    <row r="2" spans="1:9" ht="15.6">
      <c r="A2" s="35"/>
      <c r="B2" s="36"/>
      <c r="C2" s="198"/>
      <c r="D2" s="198"/>
      <c r="E2" s="198"/>
      <c r="F2" s="34"/>
    </row>
    <row r="3" spans="1:9" ht="15.75" customHeight="1">
      <c r="B3" s="36"/>
      <c r="C3" s="198"/>
      <c r="D3" s="198"/>
      <c r="E3" s="198"/>
      <c r="F3" s="34"/>
    </row>
    <row r="4" spans="1:9" ht="15.6">
      <c r="B4" s="35"/>
      <c r="C4" s="198"/>
      <c r="D4" s="198"/>
      <c r="E4" s="198"/>
      <c r="F4" s="34"/>
    </row>
    <row r="5" spans="1:9" ht="65.25" customHeight="1">
      <c r="B5" s="35"/>
      <c r="C5" s="198"/>
      <c r="D5" s="198"/>
      <c r="E5" s="198"/>
      <c r="F5" s="34"/>
    </row>
    <row r="6" spans="1:9" ht="12.75" customHeight="1">
      <c r="A6" s="37"/>
      <c r="B6" s="38"/>
      <c r="C6" s="38"/>
      <c r="D6" s="38"/>
      <c r="E6" s="38"/>
      <c r="F6" s="34"/>
    </row>
    <row r="7" spans="1:9" ht="52.5" customHeight="1">
      <c r="A7" s="202" t="s">
        <v>343</v>
      </c>
      <c r="B7" s="202"/>
      <c r="C7" s="202"/>
      <c r="D7" s="202"/>
      <c r="E7" s="202"/>
      <c r="F7" s="34"/>
    </row>
    <row r="8" spans="1:9">
      <c r="A8" s="39"/>
      <c r="B8" s="34"/>
      <c r="C8" s="34"/>
      <c r="D8" s="34"/>
      <c r="E8" s="34"/>
      <c r="F8" s="40"/>
    </row>
    <row r="9" spans="1:9" ht="36.75" customHeight="1">
      <c r="A9" s="199" t="s">
        <v>28</v>
      </c>
      <c r="B9" s="200" t="s">
        <v>29</v>
      </c>
      <c r="C9" s="199" t="s">
        <v>30</v>
      </c>
      <c r="D9" s="199"/>
      <c r="E9" s="199"/>
      <c r="F9" s="41"/>
      <c r="H9" s="42"/>
      <c r="I9" s="43"/>
    </row>
    <row r="10" spans="1:9" ht="36" customHeight="1">
      <c r="A10" s="199"/>
      <c r="B10" s="200"/>
      <c r="C10" s="44" t="s">
        <v>300</v>
      </c>
      <c r="D10" s="44" t="s">
        <v>301</v>
      </c>
      <c r="E10" s="44" t="s">
        <v>324</v>
      </c>
      <c r="F10" s="45"/>
      <c r="H10" s="43"/>
      <c r="I10" s="43"/>
    </row>
    <row r="11" spans="1:9" ht="15.6">
      <c r="A11" s="46" t="s">
        <v>8</v>
      </c>
      <c r="B11" s="47" t="s">
        <v>9</v>
      </c>
      <c r="C11" s="47" t="s">
        <v>10</v>
      </c>
      <c r="D11" s="47" t="s">
        <v>11</v>
      </c>
      <c r="E11" s="48">
        <v>5</v>
      </c>
      <c r="F11" s="45"/>
      <c r="H11" s="43"/>
      <c r="I11" s="43"/>
    </row>
    <row r="12" spans="1:9" ht="15.6">
      <c r="A12" s="119" t="s">
        <v>199</v>
      </c>
      <c r="B12" s="120" t="s">
        <v>200</v>
      </c>
      <c r="C12" s="121">
        <f>C13+C18+C23+C29+C39</f>
        <v>-425.7999999999999</v>
      </c>
      <c r="D12" s="121">
        <f>D13+D18+D23+D29+D39</f>
        <v>-491.30000000000024</v>
      </c>
      <c r="E12" s="121">
        <f>E13+E18+E23+E29+E39</f>
        <v>-468.90000000000026</v>
      </c>
      <c r="F12" s="49"/>
      <c r="G12" s="49"/>
      <c r="H12" s="49"/>
    </row>
    <row r="13" spans="1:9" s="50" customFormat="1" ht="22.8">
      <c r="A13" s="122" t="s">
        <v>201</v>
      </c>
      <c r="B13" s="123" t="s">
        <v>202</v>
      </c>
      <c r="C13" s="121">
        <f>C14+C16</f>
        <v>0</v>
      </c>
      <c r="D13" s="121">
        <f t="shared" ref="D13:E13" si="0">D14+D16</f>
        <v>0</v>
      </c>
      <c r="E13" s="121">
        <f t="shared" si="0"/>
        <v>0</v>
      </c>
    </row>
    <row r="14" spans="1:9" s="50" customFormat="1" ht="24">
      <c r="A14" s="122" t="s">
        <v>203</v>
      </c>
      <c r="B14" s="124" t="s">
        <v>204</v>
      </c>
      <c r="C14" s="125">
        <f>C15</f>
        <v>0</v>
      </c>
      <c r="D14" s="125">
        <f t="shared" ref="D14:E14" si="1">D15</f>
        <v>0</v>
      </c>
      <c r="E14" s="125">
        <f t="shared" si="1"/>
        <v>0</v>
      </c>
      <c r="F14" s="51"/>
    </row>
    <row r="15" spans="1:9" s="50" customFormat="1" ht="24">
      <c r="A15" s="122" t="s">
        <v>205</v>
      </c>
      <c r="B15" s="124" t="s">
        <v>206</v>
      </c>
      <c r="C15" s="125"/>
      <c r="D15" s="125"/>
      <c r="E15" s="125"/>
      <c r="F15" s="51"/>
    </row>
    <row r="16" spans="1:9" s="50" customFormat="1" ht="24">
      <c r="A16" s="122" t="s">
        <v>207</v>
      </c>
      <c r="B16" s="124" t="s">
        <v>208</v>
      </c>
      <c r="C16" s="125">
        <f>C17</f>
        <v>0</v>
      </c>
      <c r="D16" s="125">
        <f t="shared" ref="D16:E16" si="2">D17</f>
        <v>0</v>
      </c>
      <c r="E16" s="125">
        <f t="shared" si="2"/>
        <v>0</v>
      </c>
    </row>
    <row r="17" spans="1:9" s="50" customFormat="1" ht="24">
      <c r="A17" s="122" t="s">
        <v>209</v>
      </c>
      <c r="B17" s="124" t="s">
        <v>210</v>
      </c>
      <c r="C17" s="125"/>
      <c r="D17" s="125"/>
      <c r="E17" s="125"/>
    </row>
    <row r="18" spans="1:9" s="50" customFormat="1">
      <c r="A18" s="119" t="s">
        <v>211</v>
      </c>
      <c r="B18" s="120" t="s">
        <v>194</v>
      </c>
      <c r="C18" s="121">
        <f>C19+C21</f>
        <v>0</v>
      </c>
      <c r="D18" s="121">
        <f t="shared" ref="D18:E18" si="3">D19+D21</f>
        <v>0</v>
      </c>
      <c r="E18" s="121">
        <f t="shared" si="3"/>
        <v>0</v>
      </c>
      <c r="F18" s="52"/>
    </row>
    <row r="19" spans="1:9" s="50" customFormat="1">
      <c r="A19" s="122" t="s">
        <v>212</v>
      </c>
      <c r="B19" s="126" t="s">
        <v>213</v>
      </c>
      <c r="C19" s="125">
        <f>C20</f>
        <v>0</v>
      </c>
      <c r="D19" s="125">
        <f t="shared" ref="D19:E19" si="4">D20</f>
        <v>0</v>
      </c>
      <c r="E19" s="125">
        <f t="shared" si="4"/>
        <v>0</v>
      </c>
      <c r="F19" s="51"/>
    </row>
    <row r="20" spans="1:9" s="50" customFormat="1" ht="24">
      <c r="A20" s="122" t="s">
        <v>214</v>
      </c>
      <c r="B20" s="126" t="s">
        <v>215</v>
      </c>
      <c r="C20" s="125"/>
      <c r="D20" s="125"/>
      <c r="E20" s="125"/>
      <c r="F20" s="52"/>
    </row>
    <row r="21" spans="1:9" s="50" customFormat="1" ht="24">
      <c r="A21" s="122" t="s">
        <v>216</v>
      </c>
      <c r="B21" s="126" t="s">
        <v>217</v>
      </c>
      <c r="C21" s="125">
        <f>C22</f>
        <v>0</v>
      </c>
      <c r="D21" s="125">
        <f t="shared" ref="D21:E21" si="5">D22</f>
        <v>0</v>
      </c>
      <c r="E21" s="125">
        <f t="shared" si="5"/>
        <v>0</v>
      </c>
      <c r="F21" s="52"/>
    </row>
    <row r="22" spans="1:9" s="50" customFormat="1" ht="24">
      <c r="A22" s="127" t="s">
        <v>218</v>
      </c>
      <c r="B22" s="126" t="s">
        <v>219</v>
      </c>
      <c r="C22" s="125"/>
      <c r="D22" s="125"/>
      <c r="E22" s="125"/>
      <c r="F22" s="53"/>
      <c r="G22" s="54"/>
    </row>
    <row r="23" spans="1:9" ht="15.6">
      <c r="A23" s="119" t="s">
        <v>220</v>
      </c>
      <c r="B23" s="120" t="s">
        <v>221</v>
      </c>
      <c r="C23" s="128">
        <f>C24</f>
        <v>-32.200000000000003</v>
      </c>
      <c r="D23" s="128">
        <f t="shared" ref="D23:E23" si="6">D24</f>
        <v>-47.3</v>
      </c>
      <c r="E23" s="128">
        <f t="shared" si="6"/>
        <v>-61.2</v>
      </c>
      <c r="F23" s="201"/>
      <c r="G23" s="201"/>
      <c r="H23" s="55"/>
      <c r="I23" s="56"/>
    </row>
    <row r="24" spans="1:9" ht="24">
      <c r="A24" s="122" t="s">
        <v>222</v>
      </c>
      <c r="B24" s="126" t="s">
        <v>223</v>
      </c>
      <c r="C24" s="129">
        <f>C25+C27</f>
        <v>-32.200000000000003</v>
      </c>
      <c r="D24" s="129">
        <f t="shared" ref="D24:E24" si="7">D25+D27</f>
        <v>-47.3</v>
      </c>
      <c r="E24" s="129">
        <f t="shared" si="7"/>
        <v>-61.2</v>
      </c>
      <c r="F24" s="57"/>
      <c r="G24" s="57"/>
      <c r="H24" s="55"/>
      <c r="I24" s="56"/>
    </row>
    <row r="25" spans="1:9" ht="24">
      <c r="A25" s="122" t="s">
        <v>224</v>
      </c>
      <c r="B25" s="126" t="s">
        <v>225</v>
      </c>
      <c r="C25" s="129">
        <f>C26</f>
        <v>0</v>
      </c>
      <c r="D25" s="129">
        <f t="shared" ref="D25:E25" si="8">D26</f>
        <v>0</v>
      </c>
      <c r="E25" s="129">
        <f t="shared" si="8"/>
        <v>0</v>
      </c>
      <c r="F25" s="57"/>
      <c r="G25" s="57"/>
      <c r="H25" s="55"/>
      <c r="I25" s="56"/>
    </row>
    <row r="26" spans="1:9" ht="24">
      <c r="A26" s="122" t="s">
        <v>226</v>
      </c>
      <c r="B26" s="126" t="s">
        <v>227</v>
      </c>
      <c r="C26" s="129"/>
      <c r="D26" s="129"/>
      <c r="E26" s="129"/>
      <c r="F26" s="57"/>
      <c r="G26" s="57"/>
      <c r="H26" s="55"/>
      <c r="I26" s="56"/>
    </row>
    <row r="27" spans="1:9" ht="24">
      <c r="A27" s="122" t="s">
        <v>228</v>
      </c>
      <c r="B27" s="126" t="s">
        <v>229</v>
      </c>
      <c r="C27" s="125">
        <f>C28</f>
        <v>-32.200000000000003</v>
      </c>
      <c r="D27" s="125">
        <f t="shared" ref="D27:E27" si="9">D28</f>
        <v>-47.3</v>
      </c>
      <c r="E27" s="125">
        <f t="shared" si="9"/>
        <v>-61.2</v>
      </c>
      <c r="F27" s="57"/>
      <c r="G27" s="57"/>
      <c r="H27" s="55"/>
      <c r="I27" s="56"/>
    </row>
    <row r="28" spans="1:9" ht="24">
      <c r="A28" s="122" t="s">
        <v>230</v>
      </c>
      <c r="B28" s="126" t="s">
        <v>231</v>
      </c>
      <c r="C28" s="130">
        <v>-32.200000000000003</v>
      </c>
      <c r="D28" s="130">
        <v>-47.3</v>
      </c>
      <c r="E28" s="130">
        <v>-61.2</v>
      </c>
      <c r="F28" s="57"/>
      <c r="G28" s="57"/>
      <c r="H28" s="55"/>
      <c r="I28" s="56"/>
    </row>
    <row r="29" spans="1:9" ht="15.6">
      <c r="A29" s="119" t="s">
        <v>232</v>
      </c>
      <c r="B29" s="120" t="s">
        <v>233</v>
      </c>
      <c r="C29" s="131">
        <f>C30+C35</f>
        <v>-393.59999999999991</v>
      </c>
      <c r="D29" s="131">
        <f t="shared" ref="D29:E29" si="10">D30+D35</f>
        <v>-444.00000000000023</v>
      </c>
      <c r="E29" s="131">
        <f t="shared" si="10"/>
        <v>-407.70000000000027</v>
      </c>
      <c r="F29" s="57"/>
      <c r="G29" s="57"/>
      <c r="H29" s="55"/>
      <c r="I29" s="56"/>
    </row>
    <row r="30" spans="1:9">
      <c r="A30" s="132" t="s">
        <v>234</v>
      </c>
      <c r="B30" s="133" t="s">
        <v>235</v>
      </c>
      <c r="C30" s="131">
        <f>C31</f>
        <v>-2607.2999999999997</v>
      </c>
      <c r="D30" s="131">
        <f t="shared" ref="D30:E32" si="11">D31</f>
        <v>-2019.7</v>
      </c>
      <c r="E30" s="131">
        <f t="shared" si="11"/>
        <v>-2204.9</v>
      </c>
    </row>
    <row r="31" spans="1:9">
      <c r="A31" s="127" t="s">
        <v>236</v>
      </c>
      <c r="B31" s="134" t="s">
        <v>237</v>
      </c>
      <c r="C31" s="135">
        <f>C32</f>
        <v>-2607.2999999999997</v>
      </c>
      <c r="D31" s="135">
        <f t="shared" si="11"/>
        <v>-2019.7</v>
      </c>
      <c r="E31" s="135">
        <f t="shared" si="11"/>
        <v>-2204.9</v>
      </c>
      <c r="F31" s="59"/>
    </row>
    <row r="32" spans="1:9">
      <c r="A32" s="127" t="s">
        <v>238</v>
      </c>
      <c r="B32" s="134" t="s">
        <v>239</v>
      </c>
      <c r="C32" s="135">
        <f>C33</f>
        <v>-2607.2999999999997</v>
      </c>
      <c r="D32" s="135">
        <f t="shared" si="11"/>
        <v>-2019.7</v>
      </c>
      <c r="E32" s="135">
        <f t="shared" si="11"/>
        <v>-2204.9</v>
      </c>
    </row>
    <row r="33" spans="1:5">
      <c r="A33" s="193" t="s">
        <v>240</v>
      </c>
      <c r="B33" s="194" t="s">
        <v>241</v>
      </c>
      <c r="C33" s="195">
        <f>-'Приложение 2'!C31</f>
        <v>-2607.2999999999997</v>
      </c>
      <c r="D33" s="195">
        <f>-'Приложение 2'!D31</f>
        <v>-2019.7</v>
      </c>
      <c r="E33" s="195">
        <f>-'Приложение 2'!E31</f>
        <v>-2204.9</v>
      </c>
    </row>
    <row r="34" spans="1:5">
      <c r="A34" s="193"/>
      <c r="B34" s="194"/>
      <c r="C34" s="196"/>
      <c r="D34" s="196"/>
      <c r="E34" s="196"/>
    </row>
    <row r="35" spans="1:5">
      <c r="A35" s="132" t="s">
        <v>242</v>
      </c>
      <c r="B35" s="133" t="s">
        <v>243</v>
      </c>
      <c r="C35" s="131">
        <f>C36</f>
        <v>2213.6999999999998</v>
      </c>
      <c r="D35" s="131">
        <f t="shared" ref="D35:E37" si="12">D36</f>
        <v>1575.6999999999998</v>
      </c>
      <c r="E35" s="131">
        <f t="shared" si="12"/>
        <v>1797.1999999999998</v>
      </c>
    </row>
    <row r="36" spans="1:5">
      <c r="A36" s="132" t="s">
        <v>244</v>
      </c>
      <c r="B36" s="134" t="s">
        <v>245</v>
      </c>
      <c r="C36" s="136">
        <f>C37</f>
        <v>2213.6999999999998</v>
      </c>
      <c r="D36" s="136">
        <f t="shared" si="12"/>
        <v>1575.6999999999998</v>
      </c>
      <c r="E36" s="136">
        <f t="shared" si="12"/>
        <v>1797.1999999999998</v>
      </c>
    </row>
    <row r="37" spans="1:5">
      <c r="A37" s="137" t="s">
        <v>246</v>
      </c>
      <c r="B37" s="138" t="s">
        <v>247</v>
      </c>
      <c r="C37" s="135">
        <f>C38</f>
        <v>2213.6999999999998</v>
      </c>
      <c r="D37" s="135">
        <f t="shared" si="12"/>
        <v>1575.6999999999998</v>
      </c>
      <c r="E37" s="135">
        <f t="shared" si="12"/>
        <v>1797.1999999999998</v>
      </c>
    </row>
    <row r="38" spans="1:5">
      <c r="A38" s="127" t="s">
        <v>248</v>
      </c>
      <c r="B38" s="134" t="s">
        <v>249</v>
      </c>
      <c r="C38" s="135">
        <f>'Приложение 3'!J7-'Приложение 8'!C28</f>
        <v>2213.6999999999998</v>
      </c>
      <c r="D38" s="135">
        <f>'Приложение 3'!K7-'Приложение 8'!D28</f>
        <v>1575.6999999999998</v>
      </c>
      <c r="E38" s="135">
        <f>'Приложение 3'!L7-'Приложение 8'!E28</f>
        <v>1797.1999999999998</v>
      </c>
    </row>
    <row r="39" spans="1:5">
      <c r="A39" s="119" t="s">
        <v>250</v>
      </c>
      <c r="B39" s="120" t="s">
        <v>251</v>
      </c>
      <c r="C39" s="131">
        <f>C40</f>
        <v>0</v>
      </c>
      <c r="D39" s="131">
        <f t="shared" ref="D39:E40" si="13">D40</f>
        <v>0</v>
      </c>
      <c r="E39" s="131">
        <f t="shared" si="13"/>
        <v>0</v>
      </c>
    </row>
    <row r="40" spans="1:5">
      <c r="A40" s="122" t="s">
        <v>252</v>
      </c>
      <c r="B40" s="120" t="s">
        <v>253</v>
      </c>
      <c r="C40" s="131">
        <f>C41</f>
        <v>0</v>
      </c>
      <c r="D40" s="131">
        <f t="shared" si="13"/>
        <v>0</v>
      </c>
      <c r="E40" s="131">
        <f t="shared" si="13"/>
        <v>0</v>
      </c>
    </row>
    <row r="41" spans="1:5">
      <c r="A41" s="122" t="s">
        <v>254</v>
      </c>
      <c r="B41" s="126" t="s">
        <v>255</v>
      </c>
      <c r="C41" s="135">
        <v>0</v>
      </c>
      <c r="D41" s="135">
        <v>0</v>
      </c>
      <c r="E41" s="135">
        <v>0</v>
      </c>
    </row>
    <row r="42" spans="1:5" ht="48">
      <c r="A42" s="122" t="s">
        <v>256</v>
      </c>
      <c r="B42" s="126" t="s">
        <v>257</v>
      </c>
      <c r="C42" s="135">
        <v>0</v>
      </c>
      <c r="D42" s="135">
        <v>0</v>
      </c>
      <c r="E42" s="135">
        <v>0</v>
      </c>
    </row>
    <row r="43" spans="1:5">
      <c r="A43" s="139"/>
      <c r="B43" s="140" t="s">
        <v>258</v>
      </c>
      <c r="C43" s="135">
        <f>C19+C25</f>
        <v>0</v>
      </c>
      <c r="D43" s="135">
        <f t="shared" ref="D43:E43" si="14">D19+D25</f>
        <v>0</v>
      </c>
      <c r="E43" s="135">
        <f t="shared" si="14"/>
        <v>0</v>
      </c>
    </row>
    <row r="44" spans="1:5">
      <c r="A44" s="139"/>
      <c r="B44" s="140" t="s">
        <v>259</v>
      </c>
      <c r="C44" s="135">
        <f>C28</f>
        <v>-32.200000000000003</v>
      </c>
      <c r="D44" s="135">
        <f t="shared" ref="D44:E44" si="15">D28</f>
        <v>-47.3</v>
      </c>
      <c r="E44" s="135">
        <f t="shared" si="15"/>
        <v>-61.2</v>
      </c>
    </row>
    <row r="45" spans="1:5">
      <c r="D45" s="58"/>
    </row>
    <row r="46" spans="1:5">
      <c r="D46" s="58"/>
    </row>
    <row r="47" spans="1:5">
      <c r="B47" s="59"/>
      <c r="D47" s="58"/>
    </row>
    <row r="48" spans="1:5">
      <c r="C48" s="60"/>
      <c r="D48" s="61"/>
    </row>
    <row r="49" spans="3:4">
      <c r="D49" s="58"/>
    </row>
    <row r="50" spans="3:4">
      <c r="D50" s="58"/>
    </row>
    <row r="51" spans="3:4">
      <c r="D51" s="58"/>
    </row>
    <row r="52" spans="3:4">
      <c r="D52" s="58"/>
    </row>
    <row r="53" spans="3:4">
      <c r="D53" s="58"/>
    </row>
    <row r="55" spans="3:4">
      <c r="C55" s="58"/>
    </row>
    <row r="56" spans="3:4">
      <c r="C56" s="58"/>
    </row>
  </sheetData>
  <mergeCells count="11">
    <mergeCell ref="C1:E5"/>
    <mergeCell ref="A9:A10"/>
    <mergeCell ref="B9:B10"/>
    <mergeCell ref="C9:E9"/>
    <mergeCell ref="F23:G23"/>
    <mergeCell ref="A7:E7"/>
    <mergeCell ref="A33:A34"/>
    <mergeCell ref="B33:B34"/>
    <mergeCell ref="C33:C34"/>
    <mergeCell ref="D33:D34"/>
    <mergeCell ref="E33:E34"/>
  </mergeCells>
  <conditionalFormatting sqref="A8">
    <cfRule type="expression" dxfId="3" priority="1" stopIfTrue="1">
      <formula>$F8&lt;&gt;""</formula>
    </cfRule>
  </conditionalFormatting>
  <conditionalFormatting sqref="A2 B1:C1 B2:B5">
    <cfRule type="expression" dxfId="2" priority="2" stopIfTrue="1">
      <formula>$G1&lt;&gt;""</formula>
    </cfRule>
  </conditionalFormatting>
  <pageMargins left="0.59055118110236227" right="0.31496062992125984" top="0.70866141732283472" bottom="0.19685039370078741" header="0.47244094488188981" footer="0.59055118110236227"/>
  <pageSetup paperSize="9" scale="63" fitToHeight="0" orientation="portrait" r:id="rId1"/>
  <headerFooter alignWithMargins="0"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view="pageBreakPreview" workbookViewId="0">
      <selection activeCell="E23" sqref="E23"/>
    </sheetView>
  </sheetViews>
  <sheetFormatPr defaultRowHeight="13.2"/>
  <cols>
    <col min="1" max="1" width="6.109375" style="62" customWidth="1"/>
    <col min="2" max="4" width="9.33203125" style="62"/>
    <col min="5" max="5" width="35.77734375" style="62" customWidth="1"/>
    <col min="6" max="6" width="19" style="62" customWidth="1"/>
    <col min="7" max="7" width="13.6640625" style="62" customWidth="1"/>
    <col min="8" max="8" width="7.77734375" style="62" customWidth="1"/>
    <col min="9" max="256" width="9.33203125" style="62"/>
    <col min="257" max="257" width="6.109375" style="62" customWidth="1"/>
    <col min="258" max="260" width="9.33203125" style="62"/>
    <col min="261" max="261" width="35.77734375" style="62" customWidth="1"/>
    <col min="262" max="262" width="19" style="62" customWidth="1"/>
    <col min="263" max="263" width="13.6640625" style="62" customWidth="1"/>
    <col min="264" max="264" width="7.77734375" style="62" customWidth="1"/>
    <col min="265" max="512" width="9.33203125" style="62"/>
    <col min="513" max="513" width="6.109375" style="62" customWidth="1"/>
    <col min="514" max="516" width="9.33203125" style="62"/>
    <col min="517" max="517" width="35.77734375" style="62" customWidth="1"/>
    <col min="518" max="518" width="19" style="62" customWidth="1"/>
    <col min="519" max="519" width="13.6640625" style="62" customWidth="1"/>
    <col min="520" max="520" width="7.77734375" style="62" customWidth="1"/>
    <col min="521" max="768" width="9.33203125" style="62"/>
    <col min="769" max="769" width="6.109375" style="62" customWidth="1"/>
    <col min="770" max="772" width="9.33203125" style="62"/>
    <col min="773" max="773" width="35.77734375" style="62" customWidth="1"/>
    <col min="774" max="774" width="19" style="62" customWidth="1"/>
    <col min="775" max="775" width="13.6640625" style="62" customWidth="1"/>
    <col min="776" max="776" width="7.77734375" style="62" customWidth="1"/>
    <col min="777" max="1024" width="9.33203125" style="62"/>
    <col min="1025" max="1025" width="6.109375" style="62" customWidth="1"/>
    <col min="1026" max="1028" width="9.33203125" style="62"/>
    <col min="1029" max="1029" width="35.77734375" style="62" customWidth="1"/>
    <col min="1030" max="1030" width="19" style="62" customWidth="1"/>
    <col min="1031" max="1031" width="13.6640625" style="62" customWidth="1"/>
    <col min="1032" max="1032" width="7.77734375" style="62" customWidth="1"/>
    <col min="1033" max="1280" width="9.33203125" style="62"/>
    <col min="1281" max="1281" width="6.109375" style="62" customWidth="1"/>
    <col min="1282" max="1284" width="9.33203125" style="62"/>
    <col min="1285" max="1285" width="35.77734375" style="62" customWidth="1"/>
    <col min="1286" max="1286" width="19" style="62" customWidth="1"/>
    <col min="1287" max="1287" width="13.6640625" style="62" customWidth="1"/>
    <col min="1288" max="1288" width="7.77734375" style="62" customWidth="1"/>
    <col min="1289" max="1536" width="9.33203125" style="62"/>
    <col min="1537" max="1537" width="6.109375" style="62" customWidth="1"/>
    <col min="1538" max="1540" width="9.33203125" style="62"/>
    <col min="1541" max="1541" width="35.77734375" style="62" customWidth="1"/>
    <col min="1542" max="1542" width="19" style="62" customWidth="1"/>
    <col min="1543" max="1543" width="13.6640625" style="62" customWidth="1"/>
    <col min="1544" max="1544" width="7.77734375" style="62" customWidth="1"/>
    <col min="1545" max="1792" width="9.33203125" style="62"/>
    <col min="1793" max="1793" width="6.109375" style="62" customWidth="1"/>
    <col min="1794" max="1796" width="9.33203125" style="62"/>
    <col min="1797" max="1797" width="35.77734375" style="62" customWidth="1"/>
    <col min="1798" max="1798" width="19" style="62" customWidth="1"/>
    <col min="1799" max="1799" width="13.6640625" style="62" customWidth="1"/>
    <col min="1800" max="1800" width="7.77734375" style="62" customWidth="1"/>
    <col min="1801" max="2048" width="9.33203125" style="62"/>
    <col min="2049" max="2049" width="6.109375" style="62" customWidth="1"/>
    <col min="2050" max="2052" width="9.33203125" style="62"/>
    <col min="2053" max="2053" width="35.77734375" style="62" customWidth="1"/>
    <col min="2054" max="2054" width="19" style="62" customWidth="1"/>
    <col min="2055" max="2055" width="13.6640625" style="62" customWidth="1"/>
    <col min="2056" max="2056" width="7.77734375" style="62" customWidth="1"/>
    <col min="2057" max="2304" width="9.33203125" style="62"/>
    <col min="2305" max="2305" width="6.109375" style="62" customWidth="1"/>
    <col min="2306" max="2308" width="9.33203125" style="62"/>
    <col min="2309" max="2309" width="35.77734375" style="62" customWidth="1"/>
    <col min="2310" max="2310" width="19" style="62" customWidth="1"/>
    <col min="2311" max="2311" width="13.6640625" style="62" customWidth="1"/>
    <col min="2312" max="2312" width="7.77734375" style="62" customWidth="1"/>
    <col min="2313" max="2560" width="9.33203125" style="62"/>
    <col min="2561" max="2561" width="6.109375" style="62" customWidth="1"/>
    <col min="2562" max="2564" width="9.33203125" style="62"/>
    <col min="2565" max="2565" width="35.77734375" style="62" customWidth="1"/>
    <col min="2566" max="2566" width="19" style="62" customWidth="1"/>
    <col min="2567" max="2567" width="13.6640625" style="62" customWidth="1"/>
    <col min="2568" max="2568" width="7.77734375" style="62" customWidth="1"/>
    <col min="2569" max="2816" width="9.33203125" style="62"/>
    <col min="2817" max="2817" width="6.109375" style="62" customWidth="1"/>
    <col min="2818" max="2820" width="9.33203125" style="62"/>
    <col min="2821" max="2821" width="35.77734375" style="62" customWidth="1"/>
    <col min="2822" max="2822" width="19" style="62" customWidth="1"/>
    <col min="2823" max="2823" width="13.6640625" style="62" customWidth="1"/>
    <col min="2824" max="2824" width="7.77734375" style="62" customWidth="1"/>
    <col min="2825" max="3072" width="9.33203125" style="62"/>
    <col min="3073" max="3073" width="6.109375" style="62" customWidth="1"/>
    <col min="3074" max="3076" width="9.33203125" style="62"/>
    <col min="3077" max="3077" width="35.77734375" style="62" customWidth="1"/>
    <col min="3078" max="3078" width="19" style="62" customWidth="1"/>
    <col min="3079" max="3079" width="13.6640625" style="62" customWidth="1"/>
    <col min="3080" max="3080" width="7.77734375" style="62" customWidth="1"/>
    <col min="3081" max="3328" width="9.33203125" style="62"/>
    <col min="3329" max="3329" width="6.109375" style="62" customWidth="1"/>
    <col min="3330" max="3332" width="9.33203125" style="62"/>
    <col min="3333" max="3333" width="35.77734375" style="62" customWidth="1"/>
    <col min="3334" max="3334" width="19" style="62" customWidth="1"/>
    <col min="3335" max="3335" width="13.6640625" style="62" customWidth="1"/>
    <col min="3336" max="3336" width="7.77734375" style="62" customWidth="1"/>
    <col min="3337" max="3584" width="9.33203125" style="62"/>
    <col min="3585" max="3585" width="6.109375" style="62" customWidth="1"/>
    <col min="3586" max="3588" width="9.33203125" style="62"/>
    <col min="3589" max="3589" width="35.77734375" style="62" customWidth="1"/>
    <col min="3590" max="3590" width="19" style="62" customWidth="1"/>
    <col min="3591" max="3591" width="13.6640625" style="62" customWidth="1"/>
    <col min="3592" max="3592" width="7.77734375" style="62" customWidth="1"/>
    <col min="3593" max="3840" width="9.33203125" style="62"/>
    <col min="3841" max="3841" width="6.109375" style="62" customWidth="1"/>
    <col min="3842" max="3844" width="9.33203125" style="62"/>
    <col min="3845" max="3845" width="35.77734375" style="62" customWidth="1"/>
    <col min="3846" max="3846" width="19" style="62" customWidth="1"/>
    <col min="3847" max="3847" width="13.6640625" style="62" customWidth="1"/>
    <col min="3848" max="3848" width="7.77734375" style="62" customWidth="1"/>
    <col min="3849" max="4096" width="9.33203125" style="62"/>
    <col min="4097" max="4097" width="6.109375" style="62" customWidth="1"/>
    <col min="4098" max="4100" width="9.33203125" style="62"/>
    <col min="4101" max="4101" width="35.77734375" style="62" customWidth="1"/>
    <col min="4102" max="4102" width="19" style="62" customWidth="1"/>
    <col min="4103" max="4103" width="13.6640625" style="62" customWidth="1"/>
    <col min="4104" max="4104" width="7.77734375" style="62" customWidth="1"/>
    <col min="4105" max="4352" width="9.33203125" style="62"/>
    <col min="4353" max="4353" width="6.109375" style="62" customWidth="1"/>
    <col min="4354" max="4356" width="9.33203125" style="62"/>
    <col min="4357" max="4357" width="35.77734375" style="62" customWidth="1"/>
    <col min="4358" max="4358" width="19" style="62" customWidth="1"/>
    <col min="4359" max="4359" width="13.6640625" style="62" customWidth="1"/>
    <col min="4360" max="4360" width="7.77734375" style="62" customWidth="1"/>
    <col min="4361" max="4608" width="9.33203125" style="62"/>
    <col min="4609" max="4609" width="6.109375" style="62" customWidth="1"/>
    <col min="4610" max="4612" width="9.33203125" style="62"/>
    <col min="4613" max="4613" width="35.77734375" style="62" customWidth="1"/>
    <col min="4614" max="4614" width="19" style="62" customWidth="1"/>
    <col min="4615" max="4615" width="13.6640625" style="62" customWidth="1"/>
    <col min="4616" max="4616" width="7.77734375" style="62" customWidth="1"/>
    <col min="4617" max="4864" width="9.33203125" style="62"/>
    <col min="4865" max="4865" width="6.109375" style="62" customWidth="1"/>
    <col min="4866" max="4868" width="9.33203125" style="62"/>
    <col min="4869" max="4869" width="35.77734375" style="62" customWidth="1"/>
    <col min="4870" max="4870" width="19" style="62" customWidth="1"/>
    <col min="4871" max="4871" width="13.6640625" style="62" customWidth="1"/>
    <col min="4872" max="4872" width="7.77734375" style="62" customWidth="1"/>
    <col min="4873" max="5120" width="9.33203125" style="62"/>
    <col min="5121" max="5121" width="6.109375" style="62" customWidth="1"/>
    <col min="5122" max="5124" width="9.33203125" style="62"/>
    <col min="5125" max="5125" width="35.77734375" style="62" customWidth="1"/>
    <col min="5126" max="5126" width="19" style="62" customWidth="1"/>
    <col min="5127" max="5127" width="13.6640625" style="62" customWidth="1"/>
    <col min="5128" max="5128" width="7.77734375" style="62" customWidth="1"/>
    <col min="5129" max="5376" width="9.33203125" style="62"/>
    <col min="5377" max="5377" width="6.109375" style="62" customWidth="1"/>
    <col min="5378" max="5380" width="9.33203125" style="62"/>
    <col min="5381" max="5381" width="35.77734375" style="62" customWidth="1"/>
    <col min="5382" max="5382" width="19" style="62" customWidth="1"/>
    <col min="5383" max="5383" width="13.6640625" style="62" customWidth="1"/>
    <col min="5384" max="5384" width="7.77734375" style="62" customWidth="1"/>
    <col min="5385" max="5632" width="9.33203125" style="62"/>
    <col min="5633" max="5633" width="6.109375" style="62" customWidth="1"/>
    <col min="5634" max="5636" width="9.33203125" style="62"/>
    <col min="5637" max="5637" width="35.77734375" style="62" customWidth="1"/>
    <col min="5638" max="5638" width="19" style="62" customWidth="1"/>
    <col min="5639" max="5639" width="13.6640625" style="62" customWidth="1"/>
    <col min="5640" max="5640" width="7.77734375" style="62" customWidth="1"/>
    <col min="5641" max="5888" width="9.33203125" style="62"/>
    <col min="5889" max="5889" width="6.109375" style="62" customWidth="1"/>
    <col min="5890" max="5892" width="9.33203125" style="62"/>
    <col min="5893" max="5893" width="35.77734375" style="62" customWidth="1"/>
    <col min="5894" max="5894" width="19" style="62" customWidth="1"/>
    <col min="5895" max="5895" width="13.6640625" style="62" customWidth="1"/>
    <col min="5896" max="5896" width="7.77734375" style="62" customWidth="1"/>
    <col min="5897" max="6144" width="9.33203125" style="62"/>
    <col min="6145" max="6145" width="6.109375" style="62" customWidth="1"/>
    <col min="6146" max="6148" width="9.33203125" style="62"/>
    <col min="6149" max="6149" width="35.77734375" style="62" customWidth="1"/>
    <col min="6150" max="6150" width="19" style="62" customWidth="1"/>
    <col min="6151" max="6151" width="13.6640625" style="62" customWidth="1"/>
    <col min="6152" max="6152" width="7.77734375" style="62" customWidth="1"/>
    <col min="6153" max="6400" width="9.33203125" style="62"/>
    <col min="6401" max="6401" width="6.109375" style="62" customWidth="1"/>
    <col min="6402" max="6404" width="9.33203125" style="62"/>
    <col min="6405" max="6405" width="35.77734375" style="62" customWidth="1"/>
    <col min="6406" max="6406" width="19" style="62" customWidth="1"/>
    <col min="6407" max="6407" width="13.6640625" style="62" customWidth="1"/>
    <col min="6408" max="6408" width="7.77734375" style="62" customWidth="1"/>
    <col min="6409" max="6656" width="9.33203125" style="62"/>
    <col min="6657" max="6657" width="6.109375" style="62" customWidth="1"/>
    <col min="6658" max="6660" width="9.33203125" style="62"/>
    <col min="6661" max="6661" width="35.77734375" style="62" customWidth="1"/>
    <col min="6662" max="6662" width="19" style="62" customWidth="1"/>
    <col min="6663" max="6663" width="13.6640625" style="62" customWidth="1"/>
    <col min="6664" max="6664" width="7.77734375" style="62" customWidth="1"/>
    <col min="6665" max="6912" width="9.33203125" style="62"/>
    <col min="6913" max="6913" width="6.109375" style="62" customWidth="1"/>
    <col min="6914" max="6916" width="9.33203125" style="62"/>
    <col min="6917" max="6917" width="35.77734375" style="62" customWidth="1"/>
    <col min="6918" max="6918" width="19" style="62" customWidth="1"/>
    <col min="6919" max="6919" width="13.6640625" style="62" customWidth="1"/>
    <col min="6920" max="6920" width="7.77734375" style="62" customWidth="1"/>
    <col min="6921" max="7168" width="9.33203125" style="62"/>
    <col min="7169" max="7169" width="6.109375" style="62" customWidth="1"/>
    <col min="7170" max="7172" width="9.33203125" style="62"/>
    <col min="7173" max="7173" width="35.77734375" style="62" customWidth="1"/>
    <col min="7174" max="7174" width="19" style="62" customWidth="1"/>
    <col min="7175" max="7175" width="13.6640625" style="62" customWidth="1"/>
    <col min="7176" max="7176" width="7.77734375" style="62" customWidth="1"/>
    <col min="7177" max="7424" width="9.33203125" style="62"/>
    <col min="7425" max="7425" width="6.109375" style="62" customWidth="1"/>
    <col min="7426" max="7428" width="9.33203125" style="62"/>
    <col min="7429" max="7429" width="35.77734375" style="62" customWidth="1"/>
    <col min="7430" max="7430" width="19" style="62" customWidth="1"/>
    <col min="7431" max="7431" width="13.6640625" style="62" customWidth="1"/>
    <col min="7432" max="7432" width="7.77734375" style="62" customWidth="1"/>
    <col min="7433" max="7680" width="9.33203125" style="62"/>
    <col min="7681" max="7681" width="6.109375" style="62" customWidth="1"/>
    <col min="7682" max="7684" width="9.33203125" style="62"/>
    <col min="7685" max="7685" width="35.77734375" style="62" customWidth="1"/>
    <col min="7686" max="7686" width="19" style="62" customWidth="1"/>
    <col min="7687" max="7687" width="13.6640625" style="62" customWidth="1"/>
    <col min="7688" max="7688" width="7.77734375" style="62" customWidth="1"/>
    <col min="7689" max="7936" width="9.33203125" style="62"/>
    <col min="7937" max="7937" width="6.109375" style="62" customWidth="1"/>
    <col min="7938" max="7940" width="9.33203125" style="62"/>
    <col min="7941" max="7941" width="35.77734375" style="62" customWidth="1"/>
    <col min="7942" max="7942" width="19" style="62" customWidth="1"/>
    <col min="7943" max="7943" width="13.6640625" style="62" customWidth="1"/>
    <col min="7944" max="7944" width="7.77734375" style="62" customWidth="1"/>
    <col min="7945" max="8192" width="9.33203125" style="62"/>
    <col min="8193" max="8193" width="6.109375" style="62" customWidth="1"/>
    <col min="8194" max="8196" width="9.33203125" style="62"/>
    <col min="8197" max="8197" width="35.77734375" style="62" customWidth="1"/>
    <col min="8198" max="8198" width="19" style="62" customWidth="1"/>
    <col min="8199" max="8199" width="13.6640625" style="62" customWidth="1"/>
    <col min="8200" max="8200" width="7.77734375" style="62" customWidth="1"/>
    <col min="8201" max="8448" width="9.33203125" style="62"/>
    <col min="8449" max="8449" width="6.109375" style="62" customWidth="1"/>
    <col min="8450" max="8452" width="9.33203125" style="62"/>
    <col min="8453" max="8453" width="35.77734375" style="62" customWidth="1"/>
    <col min="8454" max="8454" width="19" style="62" customWidth="1"/>
    <col min="8455" max="8455" width="13.6640625" style="62" customWidth="1"/>
    <col min="8456" max="8456" width="7.77734375" style="62" customWidth="1"/>
    <col min="8457" max="8704" width="9.33203125" style="62"/>
    <col min="8705" max="8705" width="6.109375" style="62" customWidth="1"/>
    <col min="8706" max="8708" width="9.33203125" style="62"/>
    <col min="8709" max="8709" width="35.77734375" style="62" customWidth="1"/>
    <col min="8710" max="8710" width="19" style="62" customWidth="1"/>
    <col min="8711" max="8711" width="13.6640625" style="62" customWidth="1"/>
    <col min="8712" max="8712" width="7.77734375" style="62" customWidth="1"/>
    <col min="8713" max="8960" width="9.33203125" style="62"/>
    <col min="8961" max="8961" width="6.109375" style="62" customWidth="1"/>
    <col min="8962" max="8964" width="9.33203125" style="62"/>
    <col min="8965" max="8965" width="35.77734375" style="62" customWidth="1"/>
    <col min="8966" max="8966" width="19" style="62" customWidth="1"/>
    <col min="8967" max="8967" width="13.6640625" style="62" customWidth="1"/>
    <col min="8968" max="8968" width="7.77734375" style="62" customWidth="1"/>
    <col min="8969" max="9216" width="9.33203125" style="62"/>
    <col min="9217" max="9217" width="6.109375" style="62" customWidth="1"/>
    <col min="9218" max="9220" width="9.33203125" style="62"/>
    <col min="9221" max="9221" width="35.77734375" style="62" customWidth="1"/>
    <col min="9222" max="9222" width="19" style="62" customWidth="1"/>
    <col min="9223" max="9223" width="13.6640625" style="62" customWidth="1"/>
    <col min="9224" max="9224" width="7.77734375" style="62" customWidth="1"/>
    <col min="9225" max="9472" width="9.33203125" style="62"/>
    <col min="9473" max="9473" width="6.109375" style="62" customWidth="1"/>
    <col min="9474" max="9476" width="9.33203125" style="62"/>
    <col min="9477" max="9477" width="35.77734375" style="62" customWidth="1"/>
    <col min="9478" max="9478" width="19" style="62" customWidth="1"/>
    <col min="9479" max="9479" width="13.6640625" style="62" customWidth="1"/>
    <col min="9480" max="9480" width="7.77734375" style="62" customWidth="1"/>
    <col min="9481" max="9728" width="9.33203125" style="62"/>
    <col min="9729" max="9729" width="6.109375" style="62" customWidth="1"/>
    <col min="9730" max="9732" width="9.33203125" style="62"/>
    <col min="9733" max="9733" width="35.77734375" style="62" customWidth="1"/>
    <col min="9734" max="9734" width="19" style="62" customWidth="1"/>
    <col min="9735" max="9735" width="13.6640625" style="62" customWidth="1"/>
    <col min="9736" max="9736" width="7.77734375" style="62" customWidth="1"/>
    <col min="9737" max="9984" width="9.33203125" style="62"/>
    <col min="9985" max="9985" width="6.109375" style="62" customWidth="1"/>
    <col min="9986" max="9988" width="9.33203125" style="62"/>
    <col min="9989" max="9989" width="35.77734375" style="62" customWidth="1"/>
    <col min="9990" max="9990" width="19" style="62" customWidth="1"/>
    <col min="9991" max="9991" width="13.6640625" style="62" customWidth="1"/>
    <col min="9992" max="9992" width="7.77734375" style="62" customWidth="1"/>
    <col min="9993" max="10240" width="9.33203125" style="62"/>
    <col min="10241" max="10241" width="6.109375" style="62" customWidth="1"/>
    <col min="10242" max="10244" width="9.33203125" style="62"/>
    <col min="10245" max="10245" width="35.77734375" style="62" customWidth="1"/>
    <col min="10246" max="10246" width="19" style="62" customWidth="1"/>
    <col min="10247" max="10247" width="13.6640625" style="62" customWidth="1"/>
    <col min="10248" max="10248" width="7.77734375" style="62" customWidth="1"/>
    <col min="10249" max="10496" width="9.33203125" style="62"/>
    <col min="10497" max="10497" width="6.109375" style="62" customWidth="1"/>
    <col min="10498" max="10500" width="9.33203125" style="62"/>
    <col min="10501" max="10501" width="35.77734375" style="62" customWidth="1"/>
    <col min="10502" max="10502" width="19" style="62" customWidth="1"/>
    <col min="10503" max="10503" width="13.6640625" style="62" customWidth="1"/>
    <col min="10504" max="10504" width="7.77734375" style="62" customWidth="1"/>
    <col min="10505" max="10752" width="9.33203125" style="62"/>
    <col min="10753" max="10753" width="6.109375" style="62" customWidth="1"/>
    <col min="10754" max="10756" width="9.33203125" style="62"/>
    <col min="10757" max="10757" width="35.77734375" style="62" customWidth="1"/>
    <col min="10758" max="10758" width="19" style="62" customWidth="1"/>
    <col min="10759" max="10759" width="13.6640625" style="62" customWidth="1"/>
    <col min="10760" max="10760" width="7.77734375" style="62" customWidth="1"/>
    <col min="10761" max="11008" width="9.33203125" style="62"/>
    <col min="11009" max="11009" width="6.109375" style="62" customWidth="1"/>
    <col min="11010" max="11012" width="9.33203125" style="62"/>
    <col min="11013" max="11013" width="35.77734375" style="62" customWidth="1"/>
    <col min="11014" max="11014" width="19" style="62" customWidth="1"/>
    <col min="11015" max="11015" width="13.6640625" style="62" customWidth="1"/>
    <col min="11016" max="11016" width="7.77734375" style="62" customWidth="1"/>
    <col min="11017" max="11264" width="9.33203125" style="62"/>
    <col min="11265" max="11265" width="6.109375" style="62" customWidth="1"/>
    <col min="11266" max="11268" width="9.33203125" style="62"/>
    <col min="11269" max="11269" width="35.77734375" style="62" customWidth="1"/>
    <col min="11270" max="11270" width="19" style="62" customWidth="1"/>
    <col min="11271" max="11271" width="13.6640625" style="62" customWidth="1"/>
    <col min="11272" max="11272" width="7.77734375" style="62" customWidth="1"/>
    <col min="11273" max="11520" width="9.33203125" style="62"/>
    <col min="11521" max="11521" width="6.109375" style="62" customWidth="1"/>
    <col min="11522" max="11524" width="9.33203125" style="62"/>
    <col min="11525" max="11525" width="35.77734375" style="62" customWidth="1"/>
    <col min="11526" max="11526" width="19" style="62" customWidth="1"/>
    <col min="11527" max="11527" width="13.6640625" style="62" customWidth="1"/>
    <col min="11528" max="11528" width="7.77734375" style="62" customWidth="1"/>
    <col min="11529" max="11776" width="9.33203125" style="62"/>
    <col min="11777" max="11777" width="6.109375" style="62" customWidth="1"/>
    <col min="11778" max="11780" width="9.33203125" style="62"/>
    <col min="11781" max="11781" width="35.77734375" style="62" customWidth="1"/>
    <col min="11782" max="11782" width="19" style="62" customWidth="1"/>
    <col min="11783" max="11783" width="13.6640625" style="62" customWidth="1"/>
    <col min="11784" max="11784" width="7.77734375" style="62" customWidth="1"/>
    <col min="11785" max="12032" width="9.33203125" style="62"/>
    <col min="12033" max="12033" width="6.109375" style="62" customWidth="1"/>
    <col min="12034" max="12036" width="9.33203125" style="62"/>
    <col min="12037" max="12037" width="35.77734375" style="62" customWidth="1"/>
    <col min="12038" max="12038" width="19" style="62" customWidth="1"/>
    <col min="12039" max="12039" width="13.6640625" style="62" customWidth="1"/>
    <col min="12040" max="12040" width="7.77734375" style="62" customWidth="1"/>
    <col min="12041" max="12288" width="9.33203125" style="62"/>
    <col min="12289" max="12289" width="6.109375" style="62" customWidth="1"/>
    <col min="12290" max="12292" width="9.33203125" style="62"/>
    <col min="12293" max="12293" width="35.77734375" style="62" customWidth="1"/>
    <col min="12294" max="12294" width="19" style="62" customWidth="1"/>
    <col min="12295" max="12295" width="13.6640625" style="62" customWidth="1"/>
    <col min="12296" max="12296" width="7.77734375" style="62" customWidth="1"/>
    <col min="12297" max="12544" width="9.33203125" style="62"/>
    <col min="12545" max="12545" width="6.109375" style="62" customWidth="1"/>
    <col min="12546" max="12548" width="9.33203125" style="62"/>
    <col min="12549" max="12549" width="35.77734375" style="62" customWidth="1"/>
    <col min="12550" max="12550" width="19" style="62" customWidth="1"/>
    <col min="12551" max="12551" width="13.6640625" style="62" customWidth="1"/>
    <col min="12552" max="12552" width="7.77734375" style="62" customWidth="1"/>
    <col min="12553" max="12800" width="9.33203125" style="62"/>
    <col min="12801" max="12801" width="6.109375" style="62" customWidth="1"/>
    <col min="12802" max="12804" width="9.33203125" style="62"/>
    <col min="12805" max="12805" width="35.77734375" style="62" customWidth="1"/>
    <col min="12806" max="12806" width="19" style="62" customWidth="1"/>
    <col min="12807" max="12807" width="13.6640625" style="62" customWidth="1"/>
    <col min="12808" max="12808" width="7.77734375" style="62" customWidth="1"/>
    <col min="12809" max="13056" width="9.33203125" style="62"/>
    <col min="13057" max="13057" width="6.109375" style="62" customWidth="1"/>
    <col min="13058" max="13060" width="9.33203125" style="62"/>
    <col min="13061" max="13061" width="35.77734375" style="62" customWidth="1"/>
    <col min="13062" max="13062" width="19" style="62" customWidth="1"/>
    <col min="13063" max="13063" width="13.6640625" style="62" customWidth="1"/>
    <col min="13064" max="13064" width="7.77734375" style="62" customWidth="1"/>
    <col min="13065" max="13312" width="9.33203125" style="62"/>
    <col min="13313" max="13313" width="6.109375" style="62" customWidth="1"/>
    <col min="13314" max="13316" width="9.33203125" style="62"/>
    <col min="13317" max="13317" width="35.77734375" style="62" customWidth="1"/>
    <col min="13318" max="13318" width="19" style="62" customWidth="1"/>
    <col min="13319" max="13319" width="13.6640625" style="62" customWidth="1"/>
    <col min="13320" max="13320" width="7.77734375" style="62" customWidth="1"/>
    <col min="13321" max="13568" width="9.33203125" style="62"/>
    <col min="13569" max="13569" width="6.109375" style="62" customWidth="1"/>
    <col min="13570" max="13572" width="9.33203125" style="62"/>
    <col min="13573" max="13573" width="35.77734375" style="62" customWidth="1"/>
    <col min="13574" max="13574" width="19" style="62" customWidth="1"/>
    <col min="13575" max="13575" width="13.6640625" style="62" customWidth="1"/>
    <col min="13576" max="13576" width="7.77734375" style="62" customWidth="1"/>
    <col min="13577" max="13824" width="9.33203125" style="62"/>
    <col min="13825" max="13825" width="6.109375" style="62" customWidth="1"/>
    <col min="13826" max="13828" width="9.33203125" style="62"/>
    <col min="13829" max="13829" width="35.77734375" style="62" customWidth="1"/>
    <col min="13830" max="13830" width="19" style="62" customWidth="1"/>
    <col min="13831" max="13831" width="13.6640625" style="62" customWidth="1"/>
    <col min="13832" max="13832" width="7.77734375" style="62" customWidth="1"/>
    <col min="13833" max="14080" width="9.33203125" style="62"/>
    <col min="14081" max="14081" width="6.109375" style="62" customWidth="1"/>
    <col min="14082" max="14084" width="9.33203125" style="62"/>
    <col min="14085" max="14085" width="35.77734375" style="62" customWidth="1"/>
    <col min="14086" max="14086" width="19" style="62" customWidth="1"/>
    <col min="14087" max="14087" width="13.6640625" style="62" customWidth="1"/>
    <col min="14088" max="14088" width="7.77734375" style="62" customWidth="1"/>
    <col min="14089" max="14336" width="9.33203125" style="62"/>
    <col min="14337" max="14337" width="6.109375" style="62" customWidth="1"/>
    <col min="14338" max="14340" width="9.33203125" style="62"/>
    <col min="14341" max="14341" width="35.77734375" style="62" customWidth="1"/>
    <col min="14342" max="14342" width="19" style="62" customWidth="1"/>
    <col min="14343" max="14343" width="13.6640625" style="62" customWidth="1"/>
    <col min="14344" max="14344" width="7.77734375" style="62" customWidth="1"/>
    <col min="14345" max="14592" width="9.33203125" style="62"/>
    <col min="14593" max="14593" width="6.109375" style="62" customWidth="1"/>
    <col min="14594" max="14596" width="9.33203125" style="62"/>
    <col min="14597" max="14597" width="35.77734375" style="62" customWidth="1"/>
    <col min="14598" max="14598" width="19" style="62" customWidth="1"/>
    <col min="14599" max="14599" width="13.6640625" style="62" customWidth="1"/>
    <col min="14600" max="14600" width="7.77734375" style="62" customWidth="1"/>
    <col min="14601" max="14848" width="9.33203125" style="62"/>
    <col min="14849" max="14849" width="6.109375" style="62" customWidth="1"/>
    <col min="14850" max="14852" width="9.33203125" style="62"/>
    <col min="14853" max="14853" width="35.77734375" style="62" customWidth="1"/>
    <col min="14854" max="14854" width="19" style="62" customWidth="1"/>
    <col min="14855" max="14855" width="13.6640625" style="62" customWidth="1"/>
    <col min="14856" max="14856" width="7.77734375" style="62" customWidth="1"/>
    <col min="14857" max="15104" width="9.33203125" style="62"/>
    <col min="15105" max="15105" width="6.109375" style="62" customWidth="1"/>
    <col min="15106" max="15108" width="9.33203125" style="62"/>
    <col min="15109" max="15109" width="35.77734375" style="62" customWidth="1"/>
    <col min="15110" max="15110" width="19" style="62" customWidth="1"/>
    <col min="15111" max="15111" width="13.6640625" style="62" customWidth="1"/>
    <col min="15112" max="15112" width="7.77734375" style="62" customWidth="1"/>
    <col min="15113" max="15360" width="9.33203125" style="62"/>
    <col min="15361" max="15361" width="6.109375" style="62" customWidth="1"/>
    <col min="15362" max="15364" width="9.33203125" style="62"/>
    <col min="15365" max="15365" width="35.77734375" style="62" customWidth="1"/>
    <col min="15366" max="15366" width="19" style="62" customWidth="1"/>
    <col min="15367" max="15367" width="13.6640625" style="62" customWidth="1"/>
    <col min="15368" max="15368" width="7.77734375" style="62" customWidth="1"/>
    <col min="15369" max="15616" width="9.33203125" style="62"/>
    <col min="15617" max="15617" width="6.109375" style="62" customWidth="1"/>
    <col min="15618" max="15620" width="9.33203125" style="62"/>
    <col min="15621" max="15621" width="35.77734375" style="62" customWidth="1"/>
    <col min="15622" max="15622" width="19" style="62" customWidth="1"/>
    <col min="15623" max="15623" width="13.6640625" style="62" customWidth="1"/>
    <col min="15624" max="15624" width="7.77734375" style="62" customWidth="1"/>
    <col min="15625" max="15872" width="9.33203125" style="62"/>
    <col min="15873" max="15873" width="6.109375" style="62" customWidth="1"/>
    <col min="15874" max="15876" width="9.33203125" style="62"/>
    <col min="15877" max="15877" width="35.77734375" style="62" customWidth="1"/>
    <col min="15878" max="15878" width="19" style="62" customWidth="1"/>
    <col min="15879" max="15879" width="13.6640625" style="62" customWidth="1"/>
    <col min="15880" max="15880" width="7.77734375" style="62" customWidth="1"/>
    <col min="15881" max="16128" width="9.33203125" style="62"/>
    <col min="16129" max="16129" width="6.109375" style="62" customWidth="1"/>
    <col min="16130" max="16132" width="9.33203125" style="62"/>
    <col min="16133" max="16133" width="35.77734375" style="62" customWidth="1"/>
    <col min="16134" max="16134" width="19" style="62" customWidth="1"/>
    <col min="16135" max="16135" width="13.6640625" style="62" customWidth="1"/>
    <col min="16136" max="16136" width="7.77734375" style="62" customWidth="1"/>
    <col min="16137" max="16384" width="9.33203125" style="62"/>
  </cols>
  <sheetData>
    <row r="1" spans="1:10" ht="21" customHeight="1">
      <c r="B1" s="33"/>
      <c r="C1" s="33"/>
      <c r="D1" s="33"/>
      <c r="E1" s="33"/>
      <c r="F1" s="222" t="s">
        <v>344</v>
      </c>
      <c r="G1" s="222"/>
      <c r="H1" s="222"/>
      <c r="I1" s="222"/>
      <c r="J1" s="222"/>
    </row>
    <row r="2" spans="1:10" ht="22.5" customHeight="1">
      <c r="B2" s="33"/>
      <c r="C2" s="33"/>
      <c r="D2" s="33"/>
      <c r="E2" s="33"/>
      <c r="F2" s="222"/>
      <c r="G2" s="222"/>
      <c r="H2" s="222"/>
      <c r="I2" s="222"/>
      <c r="J2" s="222"/>
    </row>
    <row r="3" spans="1:10" ht="24.75" customHeight="1">
      <c r="B3" s="33"/>
      <c r="C3" s="33"/>
      <c r="D3" s="33"/>
      <c r="E3" s="33"/>
      <c r="F3" s="222"/>
      <c r="G3" s="222"/>
      <c r="H3" s="222"/>
      <c r="I3" s="222"/>
      <c r="J3" s="222"/>
    </row>
    <row r="4" spans="1:10" ht="27.75" customHeight="1">
      <c r="B4" s="33"/>
      <c r="C4" s="33"/>
      <c r="D4" s="33"/>
      <c r="E4" s="33"/>
      <c r="F4" s="222"/>
      <c r="G4" s="222"/>
      <c r="H4" s="222"/>
      <c r="I4" s="222"/>
      <c r="J4" s="222"/>
    </row>
    <row r="5" spans="1:10" ht="12" customHeight="1">
      <c r="B5" s="35"/>
      <c r="C5" s="35"/>
      <c r="D5" s="35"/>
      <c r="E5" s="35"/>
      <c r="F5" s="222"/>
      <c r="G5" s="222"/>
      <c r="H5" s="222"/>
      <c r="I5" s="222"/>
      <c r="J5" s="222"/>
    </row>
    <row r="6" spans="1:10" ht="11.25" customHeight="1">
      <c r="B6" s="35"/>
      <c r="C6" s="35"/>
      <c r="D6" s="35"/>
      <c r="E6" s="35"/>
      <c r="F6" s="63"/>
      <c r="G6" s="63"/>
      <c r="H6" s="63"/>
      <c r="I6" s="63"/>
      <c r="J6" s="63"/>
    </row>
    <row r="8" spans="1:10" ht="66" customHeight="1">
      <c r="A8" s="202" t="s">
        <v>345</v>
      </c>
      <c r="B8" s="202"/>
      <c r="C8" s="202"/>
      <c r="D8" s="202"/>
      <c r="E8" s="202"/>
      <c r="F8" s="202"/>
      <c r="G8" s="202"/>
      <c r="H8" s="202"/>
      <c r="I8" s="202"/>
      <c r="J8" s="202"/>
    </row>
    <row r="10" spans="1:10" ht="19.5" customHeight="1">
      <c r="A10" s="223" t="s">
        <v>31</v>
      </c>
      <c r="B10" s="224" t="s">
        <v>32</v>
      </c>
      <c r="C10" s="224"/>
      <c r="D10" s="224"/>
      <c r="E10" s="224"/>
      <c r="F10" s="225" t="s">
        <v>33</v>
      </c>
      <c r="G10" s="225"/>
      <c r="H10" s="225"/>
      <c r="I10" s="225"/>
      <c r="J10" s="225"/>
    </row>
    <row r="11" spans="1:10" ht="18.75" customHeight="1">
      <c r="A11" s="223"/>
      <c r="B11" s="224"/>
      <c r="C11" s="224"/>
      <c r="D11" s="224"/>
      <c r="E11" s="224"/>
      <c r="F11" s="69" t="s">
        <v>300</v>
      </c>
      <c r="G11" s="225" t="s">
        <v>301</v>
      </c>
      <c r="H11" s="225"/>
      <c r="I11" s="225" t="s">
        <v>324</v>
      </c>
      <c r="J11" s="225"/>
    </row>
    <row r="12" spans="1:10" ht="16.8">
      <c r="A12" s="117">
        <v>1</v>
      </c>
      <c r="B12" s="218" t="s">
        <v>194</v>
      </c>
      <c r="C12" s="218"/>
      <c r="D12" s="218"/>
      <c r="E12" s="218"/>
      <c r="F12" s="112">
        <f>F14+F15</f>
        <v>0</v>
      </c>
      <c r="G12" s="219">
        <f>G14+G15</f>
        <v>0</v>
      </c>
      <c r="H12" s="220"/>
      <c r="I12" s="221">
        <f>I14+I15</f>
        <v>0</v>
      </c>
      <c r="J12" s="221"/>
    </row>
    <row r="13" spans="1:10" ht="16.8">
      <c r="A13" s="118"/>
      <c r="B13" s="203" t="s">
        <v>195</v>
      </c>
      <c r="C13" s="203"/>
      <c r="D13" s="203"/>
      <c r="E13" s="203"/>
      <c r="F13" s="112"/>
      <c r="G13" s="204"/>
      <c r="H13" s="205"/>
      <c r="I13" s="210"/>
      <c r="J13" s="210"/>
    </row>
    <row r="14" spans="1:10" ht="16.8">
      <c r="A14" s="118"/>
      <c r="B14" s="203" t="s">
        <v>196</v>
      </c>
      <c r="C14" s="203"/>
      <c r="D14" s="203"/>
      <c r="E14" s="203"/>
      <c r="F14" s="112"/>
      <c r="G14" s="204"/>
      <c r="H14" s="205"/>
      <c r="I14" s="210"/>
      <c r="J14" s="210"/>
    </row>
    <row r="15" spans="1:10" ht="16.8">
      <c r="A15" s="118"/>
      <c r="B15" s="203" t="s">
        <v>197</v>
      </c>
      <c r="C15" s="203"/>
      <c r="D15" s="203"/>
      <c r="E15" s="203"/>
      <c r="F15" s="65"/>
      <c r="G15" s="208"/>
      <c r="H15" s="209"/>
      <c r="I15" s="217"/>
      <c r="J15" s="217"/>
    </row>
    <row r="16" spans="1:10" ht="23.25" customHeight="1">
      <c r="A16" s="117">
        <v>2</v>
      </c>
      <c r="B16" s="218" t="s">
        <v>198</v>
      </c>
      <c r="C16" s="218"/>
      <c r="D16" s="218"/>
      <c r="E16" s="218"/>
      <c r="F16" s="112">
        <f>F18+F19</f>
        <v>-32.200000000000003</v>
      </c>
      <c r="G16" s="208">
        <f>G18+G19</f>
        <v>-47.3</v>
      </c>
      <c r="H16" s="209"/>
      <c r="I16" s="217">
        <f>I18+I19</f>
        <v>-61.2</v>
      </c>
      <c r="J16" s="217"/>
    </row>
    <row r="17" spans="1:10" ht="16.8">
      <c r="A17" s="118"/>
      <c r="B17" s="203" t="s">
        <v>195</v>
      </c>
      <c r="C17" s="203"/>
      <c r="D17" s="203"/>
      <c r="E17" s="203"/>
      <c r="F17" s="112"/>
      <c r="G17" s="208"/>
      <c r="H17" s="209"/>
      <c r="I17" s="210"/>
      <c r="J17" s="210"/>
    </row>
    <row r="18" spans="1:10" ht="16.8">
      <c r="A18" s="118"/>
      <c r="B18" s="211" t="s">
        <v>196</v>
      </c>
      <c r="C18" s="212"/>
      <c r="D18" s="212"/>
      <c r="E18" s="213"/>
      <c r="F18" s="65"/>
      <c r="G18" s="214"/>
      <c r="H18" s="215"/>
      <c r="I18" s="216"/>
      <c r="J18" s="216"/>
    </row>
    <row r="19" spans="1:10" ht="16.8">
      <c r="A19" s="118"/>
      <c r="B19" s="203" t="s">
        <v>197</v>
      </c>
      <c r="C19" s="203"/>
      <c r="D19" s="203"/>
      <c r="E19" s="203"/>
      <c r="F19" s="112">
        <f>'Приложение 8'!C27</f>
        <v>-32.200000000000003</v>
      </c>
      <c r="G19" s="204">
        <f>'Приложение 8'!D27</f>
        <v>-47.3</v>
      </c>
      <c r="H19" s="205">
        <f>'Приложение 8'!E27</f>
        <v>-61.2</v>
      </c>
      <c r="I19" s="204">
        <f>'Приложение 8'!E28</f>
        <v>-61.2</v>
      </c>
      <c r="J19" s="205">
        <f>'Приложение 8'!G27</f>
        <v>0</v>
      </c>
    </row>
    <row r="20" spans="1:10" ht="16.8">
      <c r="A20" s="66"/>
      <c r="B20" s="206" t="s">
        <v>19</v>
      </c>
      <c r="C20" s="206"/>
      <c r="D20" s="206"/>
      <c r="E20" s="206"/>
      <c r="F20" s="111">
        <f>F12+F16</f>
        <v>-32.200000000000003</v>
      </c>
      <c r="G20" s="207">
        <f>G12+G16</f>
        <v>-47.3</v>
      </c>
      <c r="H20" s="207"/>
      <c r="I20" s="207">
        <f>I12+I16</f>
        <v>-61.2</v>
      </c>
      <c r="J20" s="207"/>
    </row>
    <row r="21" spans="1:10">
      <c r="F21" s="67"/>
    </row>
  </sheetData>
  <mergeCells count="34">
    <mergeCell ref="B12:E12"/>
    <mergeCell ref="G12:H12"/>
    <mergeCell ref="I12:J12"/>
    <mergeCell ref="A8:J8"/>
    <mergeCell ref="F1:J5"/>
    <mergeCell ref="A10:A11"/>
    <mergeCell ref="B10:E11"/>
    <mergeCell ref="F10:J10"/>
    <mergeCell ref="G11:H11"/>
    <mergeCell ref="I11:J11"/>
    <mergeCell ref="B13:E13"/>
    <mergeCell ref="G13:H13"/>
    <mergeCell ref="I13:J13"/>
    <mergeCell ref="B14:E14"/>
    <mergeCell ref="G14:H14"/>
    <mergeCell ref="I14:J14"/>
    <mergeCell ref="B15:E15"/>
    <mergeCell ref="G15:H15"/>
    <mergeCell ref="I15:J15"/>
    <mergeCell ref="B16:E16"/>
    <mergeCell ref="G16:H16"/>
    <mergeCell ref="I16:J16"/>
    <mergeCell ref="B17:E17"/>
    <mergeCell ref="G17:H17"/>
    <mergeCell ref="I17:J17"/>
    <mergeCell ref="B18:E18"/>
    <mergeCell ref="G18:H18"/>
    <mergeCell ref="I18:J18"/>
    <mergeCell ref="B19:E19"/>
    <mergeCell ref="G19:H19"/>
    <mergeCell ref="I19:J19"/>
    <mergeCell ref="B20:E20"/>
    <mergeCell ref="G20:H20"/>
    <mergeCell ref="I20:J20"/>
  </mergeCells>
  <conditionalFormatting sqref="B1:B6">
    <cfRule type="expression" dxfId="1" priority="1" stopIfTrue="1">
      <formula>$I1&lt;&gt;""</formula>
    </cfRule>
  </conditionalFormatting>
  <pageMargins left="0.6692913385826772" right="0.43307086614173229" top="0.47244094488188981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  <vt:lpstr>Приложение 7</vt:lpstr>
      <vt:lpstr>Приложение 8</vt:lpstr>
      <vt:lpstr>Приложение 9</vt:lpstr>
      <vt:lpstr>Приложение 10</vt:lpstr>
      <vt:lpstr>'Приложение 8'!Заголовки_для_печати</vt:lpstr>
      <vt:lpstr>'Приложение 2'!Область_печати</vt:lpstr>
      <vt:lpstr>'Приложение 7'!Область_печати</vt:lpstr>
      <vt:lpstr>'Приложение 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2024-12-27T06:28:51Z</dcterms:modified>
</cp:coreProperties>
</file>